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'Расходы'!$A$1:$F$99</definedName>
  </definedNames>
  <calcPr fullCalcOnLoad="1"/>
</workbook>
</file>

<file path=xl/sharedStrings.xml><?xml version="1.0" encoding="utf-8"?>
<sst xmlns="http://schemas.openxmlformats.org/spreadsheetml/2006/main" count="551" uniqueCount="321">
  <si>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</si>
  <si>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</si>
  <si>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</si>
  <si>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</si>
  <si>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</si>
  <si>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</si>
  <si>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</si>
  <si>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</si>
  <si>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</si>
  <si>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</si>
  <si>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</si>
  <si>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</si>
  <si>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</si>
  <si>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</si>
  <si>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</si>
  <si>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</si>
  <si>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</si>
  <si>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</si>
  <si>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</si>
  <si>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</si>
  <si>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</si>
  <si>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</si>
  <si>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</si>
  <si>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</si>
  <si>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</si>
  <si>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</si>
  <si>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</si>
  <si>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</si>
  <si>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</si>
  <si>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</si>
  <si>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</si>
  <si>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</si>
  <si>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</si>
  <si>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</si>
  <si>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</si>
  <si>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</si>
  <si>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</si>
  <si>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</si>
  <si>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</si>
  <si>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</si>
  <si>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</si>
  <si>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</si>
  <si>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</si>
  <si>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</si>
  <si>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</si>
  <si>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</si>
  <si>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</si>
  <si>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</si>
  <si>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</si>
  <si>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</si>
  <si>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</si>
  <si>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</si>
  <si>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</si>
  <si>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</si>
  <si>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</si>
  <si>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</si>
  <si>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</si>
  <si>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</si>
  <si>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</si>
  <si>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</si>
  <si>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</si>
  <si>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</si>
  <si>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</si>
  <si>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</si>
  <si>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</si>
  <si>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</si>
  <si>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</si>
  <si>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</si>
  <si>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</si>
  <si>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</si>
  <si>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</si>
  <si>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</si>
  <si>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</si>
  <si>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</si>
  <si>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</si>
  <si>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</si>
  <si>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</si>
  <si>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</si>
  <si>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</si>
  <si>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</si>
  <si>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</si>
  <si>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</si>
  <si>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</si>
  <si>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</si>
  <si>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</si>
  <si>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</si>
  <si>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</si>
  <si>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</si>
  <si>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</si>
  <si>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</si>
  <si>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</si>
  <si>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</si>
  <si>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</si>
  <si>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</si>
  <si>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</si>
  <si>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</si>
  <si>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</si>
  <si>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</si>
  <si>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</si>
  <si>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</si>
  <si>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</si>
  <si>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</si>
  <si>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</si>
  <si>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</si>
  <si>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</si>
  <si>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</si>
  <si>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</si>
  <si>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</si>
  <si>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</si>
  <si>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</si>
  <si>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</si>
  <si>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</si>
  <si>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</si>
  <si>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</si>
  <si>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</si>
  <si>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</si>
  <si>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</si>
  <si>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</si>
  <si>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</si>
  <si>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</si>
  <si>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</si>
  <si>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</si>
  <si>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</si>
  <si>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</si>
  <si>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</si>
  <si>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</si>
  <si>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</si>
  <si>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</si>
  <si>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</si>
  <si>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</si>
  <si>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</si>
  <si>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</si>
  <si>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</si>
  <si>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</si>
  <si>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</si>
  <si>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</si>
  <si>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</si>
  <si>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</si>
  <si>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</si>
  <si>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</si>
  <si>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</si>
  <si>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</si>
  <si>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</si>
  <si>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</si>
  <si>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</si>
  <si>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</si>
  <si>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</si>
  <si>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</si>
  <si>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</si>
  <si>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</si>
  <si>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</si>
  <si>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</si>
  <si>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</si>
  <si>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</si>
  <si>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</si>
  <si>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</si>
  <si>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</si>
  <si>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</si>
  <si>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</si>
  <si>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</si>
  <si>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</si>
  <si>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</si>
  <si>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</si>
  <si>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</si>
  <si>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</si>
  <si>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</si>
  <si>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</si>
  <si>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</si>
  <si>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</si>
  <si>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</si>
  <si>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</si>
  <si>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</si>
  <si>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</si>
  <si>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</si>
  <si>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</si>
  <si>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</si>
  <si>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</si>
  <si>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</si>
  <si>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</si>
  <si>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</si>
  <si>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</si>
  <si>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</si>
  <si>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</si>
  <si>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</si>
  <si>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</si>
  <si>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</si>
  <si>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</si>
  <si>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</si>
  <si>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</si>
  <si>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</si>
  <si>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</si>
  <si>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</si>
  <si>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</si>
  <si>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</si>
  <si>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</si>
  <si>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</si>
  <si>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</si>
  <si>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</si>
  <si>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</si>
  <si>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</si>
  <si>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</si>
  <si>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</si>
  <si>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</si>
  <si>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</si>
  <si>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</si>
  <si>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</si>
  <si>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</si>
  <si>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</si>
  <si>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</si>
  <si>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</si>
  <si>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</si>
  <si>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</si>
  <si>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</si>
  <si>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</si>
  <si>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</si>
  <si>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</si>
  <si>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</si>
  <si>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</si>
  <si>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</si>
  <si>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</si>
  <si>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</si>
  <si>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</si>
  <si>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</si>
  <si>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</si>
  <si>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</si>
  <si>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</si>
  <si>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</si>
  <si>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</si>
  <si>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</si>
  <si>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</si>
  <si>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</si>
  <si>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</si>
  <si>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</si>
  <si>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</si>
  <si>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</si>
  <si>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</si>
  <si>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</si>
  <si>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</si>
  <si>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</si>
  <si>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</si>
  <si>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</si>
  <si>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</si>
  <si>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</si>
  <si>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</si>
  <si>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</si>
  <si>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</si>
  <si>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</si>
  <si>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</si>
  <si>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</si>
  <si>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</si>
  <si>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</si>
  <si>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</si>
  <si>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</si>
  <si>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</si>
  <si>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</si>
  <si>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</si>
  <si>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</si>
  <si>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</si>
  <si>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</si>
  <si>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</si>
  <si>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</si>
  <si>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</si>
  <si>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</si>
  <si>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</si>
  <si>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</si>
  <si>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</si>
  <si>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</si>
  <si>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</si>
  <si>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</si>
  <si>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</si>
  <si>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</si>
  <si>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</si>
  <si>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</si>
  <si>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</si>
  <si>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</si>
  <si>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</si>
  <si>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</si>
  <si>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</si>
  <si>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</si>
  <si>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</si>
  <si>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</si>
  <si>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</si>
  <si>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</si>
  <si>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</si>
  <si>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</si>
  <si>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</si>
  <si>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</si>
  <si>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</si>
  <si>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</si>
  <si>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</si>
  <si>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</si>
  <si>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</si>
  <si>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</si>
  <si>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</si>
  <si>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</si>
  <si>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</si>
  <si>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</si>
  <si>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</si>
  <si>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</si>
  <si>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</si>
  <si>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</si>
  <si>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</si>
  <si>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</si>
  <si>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Руководитель</t>
  </si>
  <si>
    <t>Руководитель финансово-</t>
  </si>
  <si>
    <t>экономической службы</t>
  </si>
  <si>
    <t>Главный бухгалтер</t>
  </si>
  <si>
    <t>(подпись)</t>
  </si>
  <si>
    <t>(расшифровка подписи)</t>
  </si>
  <si>
    <t>Фролов Г.С.</t>
  </si>
  <si>
    <t>Савченко Е.Н.</t>
  </si>
  <si>
    <t>Молчанова Н.Г.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</si>
  <si>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</si>
  <si>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</si>
  <si>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</si>
  <si>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</si>
  <si>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</si>
  <si>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</si>
  <si>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</si>
  <si>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r>
      <t>"</t>
    </r>
    <r>
      <rPr>
        <u val="single"/>
        <sz val="10"/>
        <rFont val="Arial"/>
        <family val="2"/>
      </rPr>
      <t xml:space="preserve"> 03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мая    </t>
    </r>
    <r>
      <rPr>
        <sz val="10"/>
        <rFont val="Arial"/>
        <family val="0"/>
      </rPr>
      <t xml:space="preserve">  20</t>
    </r>
    <r>
      <rPr>
        <u val="single"/>
        <sz val="10"/>
        <rFont val="Arial"/>
        <family val="2"/>
      </rPr>
      <t>18</t>
    </r>
    <r>
      <rPr>
        <sz val="10"/>
        <rFont val="Arial"/>
        <family val="0"/>
      </rPr>
      <t xml:space="preserve"> г.</t>
    </r>
  </si>
  <si>
    <t>на 01.05.2018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</si>
</sst>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6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3" fontId="2" fillId="0" borderId="10" xfId="0" applyFont="1" applyBorder="1" applyAlignment="1" applyProtection="1">
      <alignment horizontal="left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6" xfId="0" applyFont="1" applyBorder="1" applyAlignment="1" applyProtection="1">
      <alignment horizontal="right"/>
      <protection/>
    </xf>
    <xf numFmtId="49" fontId="4" fillId="0" borderId="31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1">
      <selection activeCell="E68" sqref="E68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32"/>
      <c r="B1" s="132"/>
      <c r="C1" s="132"/>
      <c r="D1" s="132"/>
      <c r="E1" s="2"/>
      <c r="F1" s="2"/>
    </row>
    <row r="2" spans="1:6" ht="16.5" customHeight="1">
      <c r="A2" s="132" t="s">
        <v>0</v>
      </c>
      <c r="B2" s="132"/>
      <c r="C2" s="132"/>
      <c r="D2" s="13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33" t="s">
        <v>320</v>
      </c>
      <c r="B4" s="133"/>
      <c r="C4" s="133"/>
      <c r="D4" s="133"/>
      <c r="E4" s="3" t="s">
        <v>3</v>
      </c>
      <c r="F4" s="8">
        <v>43221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34" t="s">
        <v>13</v>
      </c>
      <c r="C6" s="135"/>
      <c r="D6" s="135"/>
      <c r="E6" s="3" t="s">
        <v>6</v>
      </c>
      <c r="F6" s="10" t="s">
        <v>15</v>
      </c>
    </row>
    <row r="7" spans="1:6" ht="12.75">
      <c r="A7" s="11" t="s">
        <v>7</v>
      </c>
      <c r="B7" s="139" t="s">
        <v>263</v>
      </c>
      <c r="C7" s="139"/>
      <c r="D7" s="139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40" t="s">
        <v>17</v>
      </c>
      <c r="B10" s="140"/>
      <c r="C10" s="140"/>
      <c r="D10" s="140"/>
      <c r="E10" s="140"/>
      <c r="F10" s="140"/>
      <c r="G10" s="17"/>
      <c r="H10" s="9"/>
    </row>
    <row r="11" spans="1:8" ht="12.75">
      <c r="A11" s="140" t="s">
        <v>18</v>
      </c>
      <c r="B11" s="140"/>
      <c r="C11" s="140"/>
      <c r="D11" s="140"/>
      <c r="E11" s="140"/>
      <c r="F11" s="140"/>
      <c r="G11" s="17"/>
      <c r="H11" s="9"/>
    </row>
    <row r="12" spans="1:6" ht="20.25" customHeight="1">
      <c r="A12" s="132" t="s">
        <v>19</v>
      </c>
      <c r="B12" s="132"/>
      <c r="C12" s="132"/>
      <c r="D12" s="132"/>
      <c r="E12" s="1"/>
      <c r="F12" s="18"/>
    </row>
    <row r="13" spans="1:6" ht="3.75" customHeight="1">
      <c r="A13" s="136" t="s">
        <v>20</v>
      </c>
      <c r="B13" s="147" t="s">
        <v>21</v>
      </c>
      <c r="C13" s="147" t="s">
        <v>22</v>
      </c>
      <c r="D13" s="144" t="s">
        <v>23</v>
      </c>
      <c r="E13" s="144" t="s">
        <v>24</v>
      </c>
      <c r="F13" s="141" t="s">
        <v>25</v>
      </c>
    </row>
    <row r="14" spans="1:6" ht="3" customHeight="1">
      <c r="A14" s="137"/>
      <c r="B14" s="148"/>
      <c r="C14" s="148"/>
      <c r="D14" s="145"/>
      <c r="E14" s="145"/>
      <c r="F14" s="142"/>
    </row>
    <row r="15" spans="1:6" ht="3" customHeight="1">
      <c r="A15" s="137"/>
      <c r="B15" s="148"/>
      <c r="C15" s="148"/>
      <c r="D15" s="145"/>
      <c r="E15" s="145"/>
      <c r="F15" s="142"/>
    </row>
    <row r="16" spans="1:6" ht="3" customHeight="1">
      <c r="A16" s="137"/>
      <c r="B16" s="148"/>
      <c r="C16" s="148"/>
      <c r="D16" s="145"/>
      <c r="E16" s="145"/>
      <c r="F16" s="142"/>
    </row>
    <row r="17" spans="1:6" ht="3" customHeight="1">
      <c r="A17" s="137"/>
      <c r="B17" s="148"/>
      <c r="C17" s="148"/>
      <c r="D17" s="145"/>
      <c r="E17" s="145"/>
      <c r="F17" s="142"/>
    </row>
    <row r="18" spans="1:6" ht="3" customHeight="1">
      <c r="A18" s="137"/>
      <c r="B18" s="148"/>
      <c r="C18" s="148"/>
      <c r="D18" s="145"/>
      <c r="E18" s="145"/>
      <c r="F18" s="142"/>
    </row>
    <row r="19" spans="1:6" ht="23.25" customHeight="1">
      <c r="A19" s="138"/>
      <c r="B19" s="149"/>
      <c r="C19" s="149"/>
      <c r="D19" s="146"/>
      <c r="E19" s="146"/>
      <c r="F19" s="143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6236700.05</v>
      </c>
      <c r="E21" s="114">
        <f>E23+E53</f>
        <v>1639377.8900000001</v>
      </c>
      <c r="F21" s="114">
        <f>E21-D21</f>
        <v>-4597322.16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2621700</v>
      </c>
      <c r="E23" s="116">
        <f>E24+E29+E32+E40+E44+E48</f>
        <v>266727.89</v>
      </c>
      <c r="F23" s="114">
        <f t="shared" si="0"/>
        <v>-2354972.11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286000</v>
      </c>
      <c r="E24" s="116">
        <f>E25</f>
        <v>53873.37</v>
      </c>
      <c r="F24" s="114">
        <f t="shared" si="0"/>
        <v>-232126.63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286000</v>
      </c>
      <c r="E25" s="117">
        <f>E26+E27+E28</f>
        <v>53873.37</v>
      </c>
      <c r="F25" s="118">
        <f t="shared" si="0"/>
        <v>-232126.63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284000</v>
      </c>
      <c r="E26" s="117">
        <v>53873.37</v>
      </c>
      <c r="F26" s="118">
        <f t="shared" si="0"/>
        <v>-230126.63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500</v>
      </c>
      <c r="E27" s="117">
        <v>0</v>
      </c>
      <c r="F27" s="118">
        <f t="shared" si="0"/>
        <v>-500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1500</v>
      </c>
      <c r="E28" s="117">
        <v>0</v>
      </c>
      <c r="F28" s="118">
        <f t="shared" si="0"/>
        <v>-1500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371300</v>
      </c>
      <c r="E29" s="116">
        <f>E30</f>
        <v>43353.2</v>
      </c>
      <c r="F29" s="114">
        <f t="shared" si="0"/>
        <v>-327946.8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371300</v>
      </c>
      <c r="E30" s="117">
        <f>E31</f>
        <v>43353.2</v>
      </c>
      <c r="F30" s="118">
        <f t="shared" si="0"/>
        <v>-327946.8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371300</v>
      </c>
      <c r="E31" s="117">
        <v>43353.2</v>
      </c>
      <c r="F31" s="118">
        <f t="shared" si="0"/>
        <v>-327946.8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1851200</v>
      </c>
      <c r="E32" s="116">
        <f>E33+E35</f>
        <v>143258.71</v>
      </c>
      <c r="F32" s="114">
        <f t="shared" si="0"/>
        <v>-1707941.29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104100</v>
      </c>
      <c r="E33" s="116">
        <f>E34</f>
        <v>-773.79</v>
      </c>
      <c r="F33" s="114">
        <f t="shared" si="0"/>
        <v>-104873.79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104100</v>
      </c>
      <c r="E34" s="117">
        <v>-773.79</v>
      </c>
      <c r="F34" s="118">
        <f t="shared" si="0"/>
        <v>-104873.79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1747100</v>
      </c>
      <c r="E35" s="116">
        <f>E36+E38</f>
        <v>144032.5</v>
      </c>
      <c r="F35" s="114">
        <f t="shared" si="0"/>
        <v>-1603067.5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117460.3</v>
      </c>
      <c r="F36" s="118">
        <f t="shared" si="0"/>
        <v>-134939.7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117460.3</v>
      </c>
      <c r="F37" s="118">
        <f t="shared" si="0"/>
        <v>-134939.7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1494700</v>
      </c>
      <c r="E38" s="117">
        <f>E39</f>
        <v>26572.2</v>
      </c>
      <c r="F38" s="118">
        <f t="shared" si="0"/>
        <v>-1468127.8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1494700</v>
      </c>
      <c r="E39" s="117">
        <v>26572.2</v>
      </c>
      <c r="F39" s="118">
        <f t="shared" si="0"/>
        <v>-1468127.8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2700</v>
      </c>
      <c r="E40" s="116">
        <f t="shared" si="1"/>
        <v>1400</v>
      </c>
      <c r="F40" s="114">
        <f t="shared" si="0"/>
        <v>-1300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2700</v>
      </c>
      <c r="E41" s="117">
        <f t="shared" si="1"/>
        <v>1400</v>
      </c>
      <c r="F41" s="118">
        <f t="shared" si="0"/>
        <v>-1300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2700</v>
      </c>
      <c r="E42" s="117">
        <f t="shared" si="1"/>
        <v>1400</v>
      </c>
      <c r="F42" s="118">
        <f t="shared" si="0"/>
        <v>-1300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2700</v>
      </c>
      <c r="E43" s="117">
        <v>1400</v>
      </c>
      <c r="F43" s="118">
        <f t="shared" si="0"/>
        <v>-1300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110500</v>
      </c>
      <c r="E44" s="116">
        <f t="shared" si="2"/>
        <v>21842.61</v>
      </c>
      <c r="F44" s="114">
        <f t="shared" si="0"/>
        <v>-88657.39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110500</v>
      </c>
      <c r="E45" s="117">
        <f t="shared" si="2"/>
        <v>21842.61</v>
      </c>
      <c r="F45" s="118">
        <f t="shared" si="0"/>
        <v>-88657.39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110500</v>
      </c>
      <c r="E46" s="117">
        <f t="shared" si="2"/>
        <v>21842.61</v>
      </c>
      <c r="F46" s="118">
        <f t="shared" si="0"/>
        <v>-88657.39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110500</v>
      </c>
      <c r="E47" s="117">
        <v>21842.61</v>
      </c>
      <c r="F47" s="118">
        <f t="shared" si="0"/>
        <v>-88657.39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3000</v>
      </c>
      <c r="F48" s="114">
        <f t="shared" si="0"/>
        <v>3000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3000</v>
      </c>
      <c r="F49" s="118">
        <f t="shared" si="0"/>
        <v>3000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3000</v>
      </c>
      <c r="F50" s="118">
        <f t="shared" si="0"/>
        <v>3000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3000</v>
      </c>
      <c r="F51" s="118">
        <f t="shared" si="0"/>
        <v>3000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0</v>
      </c>
      <c r="F52" s="118">
        <f t="shared" si="0"/>
        <v>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3615000.05</v>
      </c>
      <c r="E53" s="116">
        <f>E54+E68</f>
        <v>1372650</v>
      </c>
      <c r="F53" s="114">
        <f t="shared" si="0"/>
        <v>-2242350.05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3615000.05</v>
      </c>
      <c r="E54" s="116">
        <f>E55+E58+E63</f>
        <v>1372650</v>
      </c>
      <c r="F54" s="114">
        <f t="shared" si="0"/>
        <v>-2242350.05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2415700</v>
      </c>
      <c r="E55" s="116">
        <f>E56</f>
        <v>1179100</v>
      </c>
      <c r="F55" s="114">
        <f t="shared" si="0"/>
        <v>-1236600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2415700</v>
      </c>
      <c r="E56" s="117">
        <f>E57</f>
        <v>1179100</v>
      </c>
      <c r="F56" s="118">
        <f t="shared" si="0"/>
        <v>-1236600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2415700</v>
      </c>
      <c r="E57" s="117">
        <v>1179100</v>
      </c>
      <c r="F57" s="118">
        <f t="shared" si="0"/>
        <v>-1236600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76000</v>
      </c>
      <c r="E58" s="116">
        <f>E59+E61</f>
        <v>38150</v>
      </c>
      <c r="F58" s="114">
        <f t="shared" si="0"/>
        <v>-37850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75800</v>
      </c>
      <c r="E61" s="117">
        <f>E62</f>
        <v>37950</v>
      </c>
      <c r="F61" s="118">
        <f t="shared" si="0"/>
        <v>-37850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75800</v>
      </c>
      <c r="E62" s="117">
        <v>37950</v>
      </c>
      <c r="F62" s="118">
        <f t="shared" si="0"/>
        <v>-37850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1123300.05</v>
      </c>
      <c r="E63" s="116">
        <f>E64+E66</f>
        <v>155400</v>
      </c>
      <c r="F63" s="114">
        <f t="shared" si="0"/>
        <v>-967900.05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750600.05</v>
      </c>
      <c r="E64" s="116">
        <f>E65</f>
        <v>0</v>
      </c>
      <c r="F64" s="114">
        <f t="shared" si="0"/>
        <v>-750600.05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750600.05</v>
      </c>
      <c r="E65" s="117">
        <v>0</v>
      </c>
      <c r="F65" s="118">
        <f t="shared" si="0"/>
        <v>-750600.05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372700</v>
      </c>
      <c r="E66" s="116">
        <f>E67</f>
        <v>155400</v>
      </c>
      <c r="F66" s="114">
        <f t="shared" si="0"/>
        <v>-217300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372700</v>
      </c>
      <c r="E67" s="117">
        <v>155400</v>
      </c>
      <c r="F67" s="118">
        <f t="shared" si="0"/>
        <v>-217300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>D70</f>
        <v>0</v>
      </c>
      <c r="E69" s="117">
        <f>E70</f>
        <v>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  <mergeCell ref="A1:D1"/>
    <mergeCell ref="A4:D4"/>
    <mergeCell ref="A2:D2"/>
    <mergeCell ref="B6:D6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showGridLines="0" workbookViewId="0" topLeftCell="A87">
      <selection activeCell="E72" sqref="E72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54" t="s">
        <v>101</v>
      </c>
      <c r="B2" s="154"/>
      <c r="C2" s="154"/>
      <c r="D2" s="154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55" t="s">
        <v>20</v>
      </c>
      <c r="B4" s="158" t="s">
        <v>21</v>
      </c>
      <c r="C4" s="152" t="s">
        <v>103</v>
      </c>
      <c r="D4" s="161" t="s">
        <v>23</v>
      </c>
      <c r="E4" s="164" t="s">
        <v>24</v>
      </c>
      <c r="F4" s="150" t="s">
        <v>25</v>
      </c>
    </row>
    <row r="5" spans="1:6" ht="5.25" customHeight="1">
      <c r="A5" s="156"/>
      <c r="B5" s="159"/>
      <c r="C5" s="153"/>
      <c r="D5" s="162"/>
      <c r="E5" s="165"/>
      <c r="F5" s="151"/>
    </row>
    <row r="6" spans="1:6" ht="9" customHeight="1">
      <c r="A6" s="156"/>
      <c r="B6" s="159"/>
      <c r="C6" s="153"/>
      <c r="D6" s="162"/>
      <c r="E6" s="165"/>
      <c r="F6" s="151"/>
    </row>
    <row r="7" spans="1:6" ht="6" customHeight="1">
      <c r="A7" s="156"/>
      <c r="B7" s="159"/>
      <c r="C7" s="153"/>
      <c r="D7" s="162"/>
      <c r="E7" s="165"/>
      <c r="F7" s="151"/>
    </row>
    <row r="8" spans="1:6" ht="6" customHeight="1">
      <c r="A8" s="156"/>
      <c r="B8" s="159"/>
      <c r="C8" s="153"/>
      <c r="D8" s="162"/>
      <c r="E8" s="165"/>
      <c r="F8" s="151"/>
    </row>
    <row r="9" spans="1:6" ht="10.5" customHeight="1">
      <c r="A9" s="156"/>
      <c r="B9" s="159"/>
      <c r="C9" s="153"/>
      <c r="D9" s="162"/>
      <c r="E9" s="165"/>
      <c r="F9" s="151"/>
    </row>
    <row r="10" spans="1:6" ht="3.75" customHeight="1" hidden="1">
      <c r="A10" s="156"/>
      <c r="B10" s="159"/>
      <c r="C10" s="74"/>
      <c r="D10" s="162"/>
      <c r="E10" s="75"/>
      <c r="F10" s="76"/>
    </row>
    <row r="11" spans="1:6" ht="12.75" customHeight="1" hidden="1">
      <c r="A11" s="157"/>
      <c r="B11" s="160"/>
      <c r="C11" s="77"/>
      <c r="D11" s="163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6236700.05</v>
      </c>
      <c r="E13" s="90">
        <f>E15</f>
        <v>1412295.19</v>
      </c>
      <c r="F13" s="91">
        <f>IF(OR(D13="-",IF(E13="-",0,E13)&gt;=IF(D13="-",0,D13)),"-",IF(D13="-",0,D13)-IF(E13="-",0,E13))</f>
        <v>4824404.859999999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D16+D46+D54+D60+D66+D78+D84+D92</f>
        <v>6236700.05</v>
      </c>
      <c r="E15" s="89">
        <f>E16+E46+E54+E60+E66+E78+E84+E92</f>
        <v>1412295.19</v>
      </c>
      <c r="F15" s="91">
        <f aca="true" t="shared" si="0" ref="F15:F46">IF(OR(D15="-",IF(E15="-",0,E15)&gt;=IF(D15="-",0,D15)),"-",IF(D15="-",0,D15)-IF(E15="-",0,E15))</f>
        <v>4824404.859999999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4145200</v>
      </c>
      <c r="E16" s="89">
        <f>E17+E31</f>
        <v>929823.93</v>
      </c>
      <c r="F16" s="91">
        <f t="shared" si="0"/>
        <v>3215376.07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3793700</v>
      </c>
      <c r="E17" s="90">
        <f>E18</f>
        <v>909823.93</v>
      </c>
      <c r="F17" s="91">
        <f t="shared" si="0"/>
        <v>2883876.07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3793700</v>
      </c>
      <c r="E18" s="101">
        <f>E19+E28</f>
        <v>909823.93</v>
      </c>
      <c r="F18" s="102">
        <f t="shared" si="0"/>
        <v>2883876.07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3793500</v>
      </c>
      <c r="E19" s="101">
        <f>E20+E23</f>
        <v>909623.93</v>
      </c>
      <c r="F19" s="102">
        <f t="shared" si="0"/>
        <v>2883876.07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3153400</v>
      </c>
      <c r="E20" s="101">
        <f>E21+E22</f>
        <v>803251.9</v>
      </c>
      <c r="F20" s="102">
        <f t="shared" si="0"/>
        <v>2350148.1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2421800</v>
      </c>
      <c r="E21" s="103">
        <v>644830.9</v>
      </c>
      <c r="F21" s="102">
        <f t="shared" si="0"/>
        <v>1776969.1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731600</v>
      </c>
      <c r="E22" s="103">
        <v>158421</v>
      </c>
      <c r="F22" s="102">
        <f t="shared" si="0"/>
        <v>573179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640100</v>
      </c>
      <c r="E23" s="101">
        <f>E24+E25+E26+E27</f>
        <v>106372.03</v>
      </c>
      <c r="F23" s="102">
        <f t="shared" si="0"/>
        <v>533727.97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216300</v>
      </c>
      <c r="E24" s="103">
        <v>48758.4</v>
      </c>
      <c r="F24" s="102">
        <f t="shared" si="0"/>
        <v>167541.6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345900</v>
      </c>
      <c r="E25" s="103">
        <v>39171.63</v>
      </c>
      <c r="F25" s="102">
        <f t="shared" si="0"/>
        <v>306728.37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75700</v>
      </c>
      <c r="E26" s="103">
        <v>17897</v>
      </c>
      <c r="F26" s="102">
        <f t="shared" si="0"/>
        <v>57803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</v>
      </c>
      <c r="E27" s="103">
        <v>545</v>
      </c>
      <c r="F27" s="102">
        <f t="shared" si="0"/>
        <v>1655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351500</v>
      </c>
      <c r="E31" s="89">
        <f>E32+E39</f>
        <v>20000</v>
      </c>
      <c r="F31" s="91">
        <f t="shared" si="0"/>
        <v>331500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150800</v>
      </c>
      <c r="E32" s="101">
        <f>E33+E36</f>
        <v>6000</v>
      </c>
      <c r="F32" s="102">
        <f t="shared" si="0"/>
        <v>144800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49000</v>
      </c>
      <c r="E33" s="101">
        <f>E34</f>
        <v>6000</v>
      </c>
      <c r="F33" s="102">
        <f t="shared" si="0"/>
        <v>43000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49000</v>
      </c>
      <c r="E34" s="101">
        <f>E35</f>
        <v>6000</v>
      </c>
      <c r="F34" s="102">
        <f t="shared" si="0"/>
        <v>43000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49000</v>
      </c>
      <c r="E35" s="103">
        <v>6000</v>
      </c>
      <c r="F35" s="102">
        <f t="shared" si="0"/>
        <v>43000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101800</v>
      </c>
      <c r="E36" s="101">
        <f>E37</f>
        <v>0</v>
      </c>
      <c r="F36" s="102">
        <f t="shared" si="0"/>
        <v>101800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101800</v>
      </c>
      <c r="E37" s="101">
        <f>E38</f>
        <v>0</v>
      </c>
      <c r="F37" s="102">
        <f t="shared" si="0"/>
        <v>101800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101800</v>
      </c>
      <c r="E38" s="103">
        <v>0</v>
      </c>
      <c r="F38" s="102">
        <f t="shared" si="0"/>
        <v>101800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200700</v>
      </c>
      <c r="E39" s="101">
        <f>E40</f>
        <v>14000</v>
      </c>
      <c r="F39" s="102">
        <f t="shared" si="0"/>
        <v>186700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200700</v>
      </c>
      <c r="E40" s="101">
        <f>E41+E43</f>
        <v>14000</v>
      </c>
      <c r="F40" s="102">
        <f t="shared" si="0"/>
        <v>186700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31500</v>
      </c>
      <c r="E41" s="101">
        <f>E42</f>
        <v>0</v>
      </c>
      <c r="F41" s="102">
        <f t="shared" si="0"/>
        <v>31500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31500</v>
      </c>
      <c r="E42" s="103">
        <v>0</v>
      </c>
      <c r="F42" s="102">
        <f t="shared" si="0"/>
        <v>31500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169200</v>
      </c>
      <c r="E43" s="101">
        <f>E44+E45</f>
        <v>14000</v>
      </c>
      <c r="F43" s="102">
        <f t="shared" si="0"/>
        <v>155200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159200</v>
      </c>
      <c r="E44" s="103">
        <v>4000</v>
      </c>
      <c r="F44" s="102">
        <f t="shared" si="0"/>
        <v>155200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10000</v>
      </c>
      <c r="E45" s="103">
        <v>10000</v>
      </c>
      <c r="F45" s="102" t="str">
        <f t="shared" si="0"/>
        <v>-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75800</v>
      </c>
      <c r="E46" s="89">
        <f t="shared" si="1"/>
        <v>20434.5</v>
      </c>
      <c r="F46" s="91">
        <f t="shared" si="0"/>
        <v>55365.5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75800</v>
      </c>
      <c r="E47" s="89">
        <f t="shared" si="1"/>
        <v>20434.5</v>
      </c>
      <c r="F47" s="91">
        <f aca="true" t="shared" si="2" ref="F47:F84">IF(OR(D47="-",IF(E47="-",0,E47)&gt;=IF(D47="-",0,D47)),"-",IF(D47="-",0,D47)-IF(E47="-",0,E47))</f>
        <v>55365.5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75800</v>
      </c>
      <c r="E48" s="101">
        <f t="shared" si="1"/>
        <v>20434.5</v>
      </c>
      <c r="F48" s="102">
        <f t="shared" si="2"/>
        <v>55365.5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75800</v>
      </c>
      <c r="E49" s="101">
        <f t="shared" si="1"/>
        <v>20434.5</v>
      </c>
      <c r="F49" s="102">
        <f t="shared" si="2"/>
        <v>55365.5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75800</v>
      </c>
      <c r="E50" s="101">
        <f>E51+E52+E53</f>
        <v>20434.5</v>
      </c>
      <c r="F50" s="102">
        <f t="shared" si="2"/>
        <v>55365.5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57000</v>
      </c>
      <c r="E51" s="103">
        <v>16133.5</v>
      </c>
      <c r="F51" s="102">
        <f t="shared" si="2"/>
        <v>40866.5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17200</v>
      </c>
      <c r="E52" s="103">
        <v>4301</v>
      </c>
      <c r="F52" s="102">
        <f t="shared" si="2"/>
        <v>12899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1600</v>
      </c>
      <c r="E53" s="103">
        <v>0</v>
      </c>
      <c r="F53" s="102">
        <f t="shared" si="2"/>
        <v>1600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750600.05</v>
      </c>
      <c r="E54" s="89">
        <f t="shared" si="3"/>
        <v>0</v>
      </c>
      <c r="F54" s="91">
        <f t="shared" si="2"/>
        <v>750600.05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750600.05</v>
      </c>
      <c r="E55" s="89">
        <f t="shared" si="3"/>
        <v>0</v>
      </c>
      <c r="F55" s="91">
        <f t="shared" si="2"/>
        <v>750600.05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750600.05</v>
      </c>
      <c r="E56" s="101">
        <f t="shared" si="3"/>
        <v>0</v>
      </c>
      <c r="F56" s="102">
        <f t="shared" si="2"/>
        <v>750600.05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750600.05</v>
      </c>
      <c r="E57" s="101">
        <f t="shared" si="3"/>
        <v>0</v>
      </c>
      <c r="F57" s="102">
        <f t="shared" si="2"/>
        <v>750600.05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750600.05</v>
      </c>
      <c r="E58" s="101">
        <f t="shared" si="3"/>
        <v>0</v>
      </c>
      <c r="F58" s="102">
        <f t="shared" si="2"/>
        <v>750600.05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750600.05</v>
      </c>
      <c r="E59" s="103">
        <v>0</v>
      </c>
      <c r="F59" s="102">
        <f t="shared" si="2"/>
        <v>750600.05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148600</v>
      </c>
      <c r="E60" s="89">
        <f t="shared" si="4"/>
        <v>63336.76</v>
      </c>
      <c r="F60" s="91">
        <f t="shared" si="2"/>
        <v>85263.23999999999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>D62+D74</f>
        <v>148600</v>
      </c>
      <c r="E61" s="89">
        <f>E62+E74</f>
        <v>63336.76</v>
      </c>
      <c r="F61" s="91">
        <f t="shared" si="2"/>
        <v>85263.23999999999</v>
      </c>
    </row>
    <row r="62" spans="1:6" ht="46.5" customHeight="1">
      <c r="A62" s="98" t="s">
        <v>176</v>
      </c>
      <c r="B62" s="99" t="s">
        <v>105</v>
      </c>
      <c r="C62" s="100" t="s">
        <v>177</v>
      </c>
      <c r="D62" s="101">
        <f t="shared" si="4"/>
        <v>78600</v>
      </c>
      <c r="E62" s="101">
        <f t="shared" si="4"/>
        <v>3046.76</v>
      </c>
      <c r="F62" s="102">
        <f t="shared" si="2"/>
        <v>75553.24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>D64+D72</f>
        <v>78600</v>
      </c>
      <c r="E63" s="101">
        <f>E64+E72</f>
        <v>3046.76</v>
      </c>
      <c r="F63" s="102">
        <f t="shared" si="2"/>
        <v>75553.24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6400</v>
      </c>
      <c r="E64" s="101">
        <f t="shared" si="4"/>
        <v>3046.76</v>
      </c>
      <c r="F64" s="102">
        <f t="shared" si="2"/>
        <v>3353.24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6400</v>
      </c>
      <c r="E65" s="103">
        <v>3046.76</v>
      </c>
      <c r="F65" s="102">
        <f t="shared" si="2"/>
        <v>3353.24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102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102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01.25">
      <c r="A72" s="125" t="s">
        <v>312</v>
      </c>
      <c r="B72" s="126" t="s">
        <v>105</v>
      </c>
      <c r="C72" s="127" t="s">
        <v>313</v>
      </c>
      <c r="D72" s="27">
        <f>D73</f>
        <v>72200</v>
      </c>
      <c r="E72" s="128">
        <f>E73</f>
        <v>0</v>
      </c>
      <c r="F72" s="102">
        <f t="shared" si="2"/>
        <v>72200</v>
      </c>
    </row>
    <row r="73" spans="1:6" ht="33.75">
      <c r="A73" s="25" t="s">
        <v>125</v>
      </c>
      <c r="B73" s="126" t="s">
        <v>105</v>
      </c>
      <c r="C73" s="127" t="s">
        <v>314</v>
      </c>
      <c r="D73" s="27">
        <v>72200</v>
      </c>
      <c r="E73" s="128">
        <v>0</v>
      </c>
      <c r="F73" s="102">
        <f t="shared" si="2"/>
        <v>72200</v>
      </c>
    </row>
    <row r="74" spans="1:6" ht="33.75">
      <c r="A74" s="25" t="s">
        <v>150</v>
      </c>
      <c r="B74" s="126" t="s">
        <v>105</v>
      </c>
      <c r="C74" s="127" t="s">
        <v>315</v>
      </c>
      <c r="D74" s="27">
        <f aca="true" t="shared" si="6" ref="D74:E76">D75</f>
        <v>70000</v>
      </c>
      <c r="E74" s="27">
        <f t="shared" si="6"/>
        <v>60290</v>
      </c>
      <c r="F74" s="102">
        <f t="shared" si="2"/>
        <v>9710</v>
      </c>
    </row>
    <row r="75" spans="1:6" ht="12.75">
      <c r="A75" s="25" t="s">
        <v>131</v>
      </c>
      <c r="B75" s="126" t="s">
        <v>105</v>
      </c>
      <c r="C75" s="127" t="s">
        <v>316</v>
      </c>
      <c r="D75" s="27">
        <f t="shared" si="6"/>
        <v>70000</v>
      </c>
      <c r="E75" s="27">
        <f t="shared" si="6"/>
        <v>60290</v>
      </c>
      <c r="F75" s="102">
        <f t="shared" si="2"/>
        <v>9710</v>
      </c>
    </row>
    <row r="76" spans="1:6" ht="67.5">
      <c r="A76" s="25" t="s">
        <v>156</v>
      </c>
      <c r="B76" s="126" t="s">
        <v>105</v>
      </c>
      <c r="C76" s="127" t="s">
        <v>317</v>
      </c>
      <c r="D76" s="27">
        <f t="shared" si="6"/>
        <v>70000</v>
      </c>
      <c r="E76" s="27">
        <f t="shared" si="6"/>
        <v>60290</v>
      </c>
      <c r="F76" s="102">
        <f t="shared" si="2"/>
        <v>9710</v>
      </c>
    </row>
    <row r="77" spans="1:6" ht="33.75">
      <c r="A77" s="25" t="s">
        <v>125</v>
      </c>
      <c r="B77" s="126" t="s">
        <v>105</v>
      </c>
      <c r="C77" s="127" t="s">
        <v>318</v>
      </c>
      <c r="D77" s="27">
        <v>70000</v>
      </c>
      <c r="E77" s="128">
        <v>60290</v>
      </c>
      <c r="F77" s="102">
        <f t="shared" si="2"/>
        <v>9710</v>
      </c>
    </row>
    <row r="78" spans="1:6" ht="12.75">
      <c r="A78" s="36" t="s">
        <v>183</v>
      </c>
      <c r="B78" s="129" t="s">
        <v>105</v>
      </c>
      <c r="C78" s="130" t="s">
        <v>184</v>
      </c>
      <c r="D78" s="37">
        <v>24000</v>
      </c>
      <c r="E78" s="131">
        <f>E79</f>
        <v>0</v>
      </c>
      <c r="F78" s="38">
        <f t="shared" si="2"/>
        <v>24000</v>
      </c>
    </row>
    <row r="79" spans="1:6" ht="22.5">
      <c r="A79" s="36" t="s">
        <v>185</v>
      </c>
      <c r="B79" s="129" t="s">
        <v>105</v>
      </c>
      <c r="C79" s="130" t="s">
        <v>186</v>
      </c>
      <c r="D79" s="37">
        <v>24000</v>
      </c>
      <c r="E79" s="131">
        <f>E80</f>
        <v>0</v>
      </c>
      <c r="F79" s="38">
        <f t="shared" si="2"/>
        <v>24000</v>
      </c>
    </row>
    <row r="80" spans="1:6" ht="22.5">
      <c r="A80" s="25" t="s">
        <v>187</v>
      </c>
      <c r="B80" s="126" t="s">
        <v>105</v>
      </c>
      <c r="C80" s="127" t="s">
        <v>188</v>
      </c>
      <c r="D80" s="27">
        <v>24000</v>
      </c>
      <c r="E80" s="128">
        <f>E81</f>
        <v>0</v>
      </c>
      <c r="F80" s="39">
        <f t="shared" si="2"/>
        <v>24000</v>
      </c>
    </row>
    <row r="81" spans="1:6" ht="16.5" customHeight="1">
      <c r="A81" s="25" t="s">
        <v>189</v>
      </c>
      <c r="B81" s="126" t="s">
        <v>105</v>
      </c>
      <c r="C81" s="127" t="s">
        <v>190</v>
      </c>
      <c r="D81" s="27">
        <v>24000</v>
      </c>
      <c r="E81" s="128">
        <f>E82</f>
        <v>0</v>
      </c>
      <c r="F81" s="39">
        <f t="shared" si="2"/>
        <v>24000</v>
      </c>
    </row>
    <row r="82" spans="1:6" ht="95.25" customHeight="1">
      <c r="A82" s="125" t="s">
        <v>191</v>
      </c>
      <c r="B82" s="126" t="s">
        <v>105</v>
      </c>
      <c r="C82" s="127" t="s">
        <v>192</v>
      </c>
      <c r="D82" s="27">
        <v>24000</v>
      </c>
      <c r="E82" s="128">
        <f>E83</f>
        <v>0</v>
      </c>
      <c r="F82" s="39">
        <f t="shared" si="2"/>
        <v>24000</v>
      </c>
    </row>
    <row r="83" spans="1:6" ht="33.75">
      <c r="A83" s="25" t="s">
        <v>125</v>
      </c>
      <c r="B83" s="126" t="s">
        <v>105</v>
      </c>
      <c r="C83" s="127" t="s">
        <v>193</v>
      </c>
      <c r="D83" s="27">
        <v>24000</v>
      </c>
      <c r="E83" s="128">
        <v>0</v>
      </c>
      <c r="F83" s="39">
        <f t="shared" si="2"/>
        <v>24000</v>
      </c>
    </row>
    <row r="84" spans="1:6" ht="12.75">
      <c r="A84" s="86" t="s">
        <v>194</v>
      </c>
      <c r="B84" s="87" t="s">
        <v>105</v>
      </c>
      <c r="C84" s="88" t="s">
        <v>195</v>
      </c>
      <c r="D84" s="89">
        <f aca="true" t="shared" si="7" ref="D84:E86">D85</f>
        <v>1092000</v>
      </c>
      <c r="E84" s="89">
        <f t="shared" si="7"/>
        <v>398700</v>
      </c>
      <c r="F84" s="91">
        <f t="shared" si="2"/>
        <v>693300</v>
      </c>
    </row>
    <row r="85" spans="1:6" ht="12.75">
      <c r="A85" s="86" t="s">
        <v>196</v>
      </c>
      <c r="B85" s="87" t="s">
        <v>105</v>
      </c>
      <c r="C85" s="88" t="s">
        <v>197</v>
      </c>
      <c r="D85" s="89">
        <f t="shared" si="7"/>
        <v>1092000</v>
      </c>
      <c r="E85" s="89">
        <f t="shared" si="7"/>
        <v>398700</v>
      </c>
      <c r="F85" s="91">
        <f aca="true" t="shared" si="8" ref="F85:F97">IF(OR(D85="-",IF(E85="-",0,E85)&gt;=IF(D85="-",0,D85)),"-",IF(D85="-",0,D85)-IF(E85="-",0,E85))</f>
        <v>693300</v>
      </c>
    </row>
    <row r="86" spans="1:6" ht="33.75">
      <c r="A86" s="98" t="s">
        <v>198</v>
      </c>
      <c r="B86" s="99" t="s">
        <v>105</v>
      </c>
      <c r="C86" s="100" t="s">
        <v>199</v>
      </c>
      <c r="D86" s="101">
        <f t="shared" si="7"/>
        <v>1092000</v>
      </c>
      <c r="E86" s="101">
        <f t="shared" si="7"/>
        <v>398700</v>
      </c>
      <c r="F86" s="102">
        <f t="shared" si="8"/>
        <v>693300</v>
      </c>
    </row>
    <row r="87" spans="1:6" ht="12.75">
      <c r="A87" s="98" t="s">
        <v>200</v>
      </c>
      <c r="B87" s="99" t="s">
        <v>105</v>
      </c>
      <c r="C87" s="100" t="s">
        <v>201</v>
      </c>
      <c r="D87" s="101">
        <f>D88+D90</f>
        <v>1092000</v>
      </c>
      <c r="E87" s="101">
        <f>E88+E90</f>
        <v>398700</v>
      </c>
      <c r="F87" s="102">
        <f t="shared" si="8"/>
        <v>693300</v>
      </c>
    </row>
    <row r="88" spans="1:6" ht="67.5">
      <c r="A88" s="98" t="s">
        <v>202</v>
      </c>
      <c r="B88" s="99" t="s">
        <v>105</v>
      </c>
      <c r="C88" s="100" t="s">
        <v>203</v>
      </c>
      <c r="D88" s="101">
        <f>D89</f>
        <v>690300</v>
      </c>
      <c r="E88" s="101">
        <f>E89</f>
        <v>214300</v>
      </c>
      <c r="F88" s="102">
        <f t="shared" si="8"/>
        <v>476000</v>
      </c>
    </row>
    <row r="89" spans="1:6" ht="56.25">
      <c r="A89" s="98" t="s">
        <v>204</v>
      </c>
      <c r="B89" s="99" t="s">
        <v>105</v>
      </c>
      <c r="C89" s="100" t="s">
        <v>205</v>
      </c>
      <c r="D89" s="101">
        <v>690300</v>
      </c>
      <c r="E89" s="103">
        <v>214300</v>
      </c>
      <c r="F89" s="102">
        <f t="shared" si="8"/>
        <v>476000</v>
      </c>
    </row>
    <row r="90" spans="1:6" ht="78.75">
      <c r="A90" s="98" t="s">
        <v>300</v>
      </c>
      <c r="B90" s="99" t="s">
        <v>105</v>
      </c>
      <c r="C90" s="100" t="s">
        <v>301</v>
      </c>
      <c r="D90" s="101">
        <f>D91</f>
        <v>401700</v>
      </c>
      <c r="E90" s="103">
        <f>E91</f>
        <v>184400</v>
      </c>
      <c r="F90" s="102">
        <f t="shared" si="8"/>
        <v>217300</v>
      </c>
    </row>
    <row r="91" spans="1:6" ht="56.25">
      <c r="A91" s="98" t="s">
        <v>204</v>
      </c>
      <c r="B91" s="99" t="s">
        <v>105</v>
      </c>
      <c r="C91" s="100" t="s">
        <v>302</v>
      </c>
      <c r="D91" s="101">
        <v>401700</v>
      </c>
      <c r="E91" s="103">
        <v>184400</v>
      </c>
      <c r="F91" s="102">
        <f t="shared" si="8"/>
        <v>217300</v>
      </c>
    </row>
    <row r="92" spans="1:6" ht="33.75">
      <c r="A92" s="86" t="s">
        <v>206</v>
      </c>
      <c r="B92" s="87" t="s">
        <v>105</v>
      </c>
      <c r="C92" s="88" t="s">
        <v>207</v>
      </c>
      <c r="D92" s="89">
        <f aca="true" t="shared" si="9" ref="D92:E96">D93</f>
        <v>500</v>
      </c>
      <c r="E92" s="89">
        <f t="shared" si="9"/>
        <v>0</v>
      </c>
      <c r="F92" s="91">
        <f t="shared" si="8"/>
        <v>500</v>
      </c>
    </row>
    <row r="93" spans="1:6" ht="22.5">
      <c r="A93" s="86" t="s">
        <v>208</v>
      </c>
      <c r="B93" s="87" t="s">
        <v>105</v>
      </c>
      <c r="C93" s="88" t="s">
        <v>209</v>
      </c>
      <c r="D93" s="89">
        <f t="shared" si="9"/>
        <v>500</v>
      </c>
      <c r="E93" s="89">
        <f t="shared" si="9"/>
        <v>0</v>
      </c>
      <c r="F93" s="91">
        <f t="shared" si="8"/>
        <v>500</v>
      </c>
    </row>
    <row r="94" spans="1:6" ht="33.75">
      <c r="A94" s="98" t="s">
        <v>150</v>
      </c>
      <c r="B94" s="99" t="s">
        <v>105</v>
      </c>
      <c r="C94" s="100" t="s">
        <v>210</v>
      </c>
      <c r="D94" s="101">
        <f t="shared" si="9"/>
        <v>500</v>
      </c>
      <c r="E94" s="101">
        <f t="shared" si="9"/>
        <v>0</v>
      </c>
      <c r="F94" s="102">
        <f t="shared" si="8"/>
        <v>500</v>
      </c>
    </row>
    <row r="95" spans="1:6" ht="12.75">
      <c r="A95" s="98" t="s">
        <v>131</v>
      </c>
      <c r="B95" s="99" t="s">
        <v>105</v>
      </c>
      <c r="C95" s="100" t="s">
        <v>211</v>
      </c>
      <c r="D95" s="101">
        <f t="shared" si="9"/>
        <v>500</v>
      </c>
      <c r="E95" s="101">
        <f t="shared" si="9"/>
        <v>0</v>
      </c>
      <c r="F95" s="102">
        <f t="shared" si="8"/>
        <v>500</v>
      </c>
    </row>
    <row r="96" spans="1:6" ht="22.5">
      <c r="A96" s="98" t="s">
        <v>212</v>
      </c>
      <c r="B96" s="99" t="s">
        <v>105</v>
      </c>
      <c r="C96" s="100" t="s">
        <v>213</v>
      </c>
      <c r="D96" s="101">
        <f t="shared" si="9"/>
        <v>500</v>
      </c>
      <c r="E96" s="101">
        <f t="shared" si="9"/>
        <v>0</v>
      </c>
      <c r="F96" s="102">
        <f t="shared" si="8"/>
        <v>500</v>
      </c>
    </row>
    <row r="97" spans="1:6" ht="12.75">
      <c r="A97" s="98" t="s">
        <v>214</v>
      </c>
      <c r="B97" s="99" t="s">
        <v>105</v>
      </c>
      <c r="C97" s="100" t="s">
        <v>215</v>
      </c>
      <c r="D97" s="101">
        <v>500</v>
      </c>
      <c r="E97" s="103">
        <v>0</v>
      </c>
      <c r="F97" s="102">
        <f t="shared" si="8"/>
        <v>500</v>
      </c>
    </row>
    <row r="98" spans="1:6" ht="9" customHeight="1">
      <c r="A98" s="105"/>
      <c r="B98" s="106"/>
      <c r="C98" s="107"/>
      <c r="D98" s="108"/>
      <c r="E98" s="106"/>
      <c r="F98" s="106"/>
    </row>
    <row r="99" spans="1:6" ht="26.25" customHeight="1">
      <c r="A99" s="109" t="s">
        <v>216</v>
      </c>
      <c r="B99" s="110" t="s">
        <v>217</v>
      </c>
      <c r="C99" s="111" t="s">
        <v>106</v>
      </c>
      <c r="D99" s="112">
        <f>Доходы!D21-Расходы!D13</f>
        <v>0</v>
      </c>
      <c r="E99" s="112">
        <f>Доходы!E21-Расходы!E13</f>
        <v>227082.7000000002</v>
      </c>
      <c r="F99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E22" sqref="E22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68" t="s">
        <v>219</v>
      </c>
      <c r="B1" s="168"/>
      <c r="C1" s="168"/>
      <c r="D1" s="168"/>
      <c r="E1" s="168"/>
      <c r="F1" s="168"/>
    </row>
    <row r="2" spans="1:6" ht="12.75" customHeight="1">
      <c r="A2" s="132" t="s">
        <v>220</v>
      </c>
      <c r="B2" s="132"/>
      <c r="C2" s="132"/>
      <c r="D2" s="132"/>
      <c r="E2" s="132"/>
      <c r="F2" s="132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36" t="s">
        <v>20</v>
      </c>
      <c r="B4" s="147" t="s">
        <v>21</v>
      </c>
      <c r="C4" s="169" t="s">
        <v>221</v>
      </c>
      <c r="D4" s="144" t="s">
        <v>23</v>
      </c>
      <c r="E4" s="144" t="s">
        <v>24</v>
      </c>
      <c r="F4" s="141" t="s">
        <v>25</v>
      </c>
    </row>
    <row r="5" spans="1:6" ht="4.5" customHeight="1">
      <c r="A5" s="137"/>
      <c r="B5" s="148"/>
      <c r="C5" s="170"/>
      <c r="D5" s="145"/>
      <c r="E5" s="145"/>
      <c r="F5" s="142"/>
    </row>
    <row r="6" spans="1:6" ht="6" customHeight="1">
      <c r="A6" s="137"/>
      <c r="B6" s="148"/>
      <c r="C6" s="170"/>
      <c r="D6" s="145"/>
      <c r="E6" s="145"/>
      <c r="F6" s="142"/>
    </row>
    <row r="7" spans="1:6" ht="4.5" customHeight="1">
      <c r="A7" s="137"/>
      <c r="B7" s="148"/>
      <c r="C7" s="170"/>
      <c r="D7" s="145"/>
      <c r="E7" s="145"/>
      <c r="F7" s="142"/>
    </row>
    <row r="8" spans="1:6" ht="6" customHeight="1">
      <c r="A8" s="137"/>
      <c r="B8" s="148"/>
      <c r="C8" s="170"/>
      <c r="D8" s="145"/>
      <c r="E8" s="145"/>
      <c r="F8" s="142"/>
    </row>
    <row r="9" spans="1:6" ht="6" customHeight="1">
      <c r="A9" s="137"/>
      <c r="B9" s="148"/>
      <c r="C9" s="170"/>
      <c r="D9" s="145"/>
      <c r="E9" s="145"/>
      <c r="F9" s="142"/>
    </row>
    <row r="10" spans="1:6" ht="18" customHeight="1">
      <c r="A10" s="138"/>
      <c r="B10" s="149"/>
      <c r="C10" s="171"/>
      <c r="D10" s="146"/>
      <c r="E10" s="146"/>
      <c r="F10" s="143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0</v>
      </c>
      <c r="E12" s="44">
        <f>E18</f>
        <v>-227082.7000000002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0</v>
      </c>
      <c r="E18" s="44">
        <f>E19</f>
        <v>-227082.7000000002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0</v>
      </c>
      <c r="E19" s="44">
        <f>E20+E23</f>
        <v>-227082.7000000002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-6236700.05</v>
      </c>
      <c r="E20" s="44">
        <f>E21</f>
        <v>-1651515.11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-6236700.05</v>
      </c>
      <c r="E21" s="27">
        <v>-1651515.11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6236700.05</v>
      </c>
      <c r="E23" s="44">
        <f>E24</f>
        <v>1424432.41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6236700.05</v>
      </c>
      <c r="E24" s="27">
        <v>1424432.41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  <row r="28" spans="1:6" ht="12.75" customHeight="1">
      <c r="A28" s="123" t="s">
        <v>303</v>
      </c>
      <c r="B28" s="120"/>
      <c r="C28" s="120"/>
      <c r="E28" s="167" t="s">
        <v>309</v>
      </c>
      <c r="F28" s="167"/>
    </row>
    <row r="29" spans="1:6" ht="12.75" customHeight="1">
      <c r="A29" s="123"/>
      <c r="B29" s="166" t="s">
        <v>307</v>
      </c>
      <c r="C29" s="166"/>
      <c r="E29" s="166" t="s">
        <v>308</v>
      </c>
      <c r="F29" s="166"/>
    </row>
    <row r="30" spans="1:3" ht="12.75" customHeight="1">
      <c r="A30" s="123"/>
      <c r="B30" s="121"/>
      <c r="C30" s="121"/>
    </row>
    <row r="31" spans="1:3" ht="12.75" customHeight="1">
      <c r="A31" s="123" t="s">
        <v>304</v>
      </c>
      <c r="B31" s="121"/>
      <c r="C31" s="121"/>
    </row>
    <row r="32" spans="1:6" ht="12.75" customHeight="1">
      <c r="A32" s="123" t="s">
        <v>305</v>
      </c>
      <c r="B32" s="122"/>
      <c r="C32" s="122"/>
      <c r="E32" s="167" t="s">
        <v>310</v>
      </c>
      <c r="F32" s="167"/>
    </row>
    <row r="33" spans="1:6" ht="12.75" customHeight="1">
      <c r="A33" s="123"/>
      <c r="B33" s="166" t="s">
        <v>307</v>
      </c>
      <c r="C33" s="166"/>
      <c r="E33" s="166" t="s">
        <v>308</v>
      </c>
      <c r="F33" s="166"/>
    </row>
    <row r="34" spans="1:3" ht="12.75" customHeight="1">
      <c r="A34" s="123"/>
      <c r="B34" s="121"/>
      <c r="C34" s="121"/>
    </row>
    <row r="35" spans="1:6" ht="12.75" customHeight="1">
      <c r="A35" s="123" t="s">
        <v>306</v>
      </c>
      <c r="B35" s="122"/>
      <c r="C35" s="122"/>
      <c r="E35" s="167" t="s">
        <v>311</v>
      </c>
      <c r="F35" s="167"/>
    </row>
    <row r="36" spans="1:6" ht="12.75" customHeight="1">
      <c r="A36" s="119"/>
      <c r="B36" s="166" t="s">
        <v>307</v>
      </c>
      <c r="C36" s="166"/>
      <c r="E36" s="166" t="s">
        <v>308</v>
      </c>
      <c r="F36" s="166"/>
    </row>
    <row r="38" ht="12.75" customHeight="1">
      <c r="A38" s="124" t="s">
        <v>319</v>
      </c>
    </row>
  </sheetData>
  <mergeCells count="17">
    <mergeCell ref="A2:F2"/>
    <mergeCell ref="A1:F1"/>
    <mergeCell ref="A4:A10"/>
    <mergeCell ref="B4:B10"/>
    <mergeCell ref="D4:D10"/>
    <mergeCell ref="C4:C10"/>
    <mergeCell ref="E4:E10"/>
    <mergeCell ref="F4:F10"/>
    <mergeCell ref="B29:C29"/>
    <mergeCell ref="B33:C33"/>
    <mergeCell ref="B36:C36"/>
    <mergeCell ref="E28:F28"/>
    <mergeCell ref="E32:F32"/>
    <mergeCell ref="E35:F35"/>
    <mergeCell ref="E29:F29"/>
    <mergeCell ref="E33:F33"/>
    <mergeCell ref="E36:F36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2018-08-03T12:51:23Z</cp:lastPrinted>
  <dcterms:created xsi:type="dcterms:W3CDTF">2018-02-12T12:29:59Z</dcterms:created>
  <dcterms:modified xsi:type="dcterms:W3CDTF">2018-08-06T13:31:49Z</dcterms:modified>
  <cp:category/>
  <cp:version/>
  <cp:contentType/>
  <cp:contentStatus/>
</cp:coreProperties>
</file>