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<sst xmlns="http://schemas.openxmlformats.org/spreadsheetml/2006/main" count="551" uniqueCount="321">
  <si>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</si>
  <si>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</si>
  <si>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</si>
  <si>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</si>
  <si>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</si>
  <si>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</si>
  <si>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</si>
  <si>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</si>
  <si>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</si>
  <si>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</si>
  <si>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</si>
  <si>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</si>
  <si>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</si>
  <si>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</si>
  <si>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</si>
  <si>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</si>
  <si>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</si>
  <si>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</si>
  <si>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</si>
  <si>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</si>
  <si>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</si>
  <si>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</si>
  <si>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</si>
  <si>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</si>
  <si>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</si>
  <si>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</si>
  <si>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</si>
  <si>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</si>
  <si>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</si>
  <si>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</si>
  <si>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</si>
  <si>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</si>
  <si>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</si>
  <si>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</si>
  <si>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</si>
  <si>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</si>
  <si>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</si>
  <si>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</si>
  <si>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</si>
  <si>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</si>
  <si>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</si>
  <si>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</si>
  <si>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</si>
  <si>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</si>
  <si>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</si>
  <si>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</si>
  <si>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</si>
  <si>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</si>
  <si>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</si>
  <si>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</si>
  <si>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</si>
  <si>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</si>
  <si>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</si>
  <si>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</si>
  <si>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</si>
  <si>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</si>
  <si>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</si>
  <si>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</si>
  <si>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</si>
  <si>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</si>
  <si>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</si>
  <si>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</si>
  <si>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</si>
  <si>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</si>
  <si>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</si>
  <si>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</si>
  <si>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</si>
  <si>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</si>
  <si>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</si>
  <si>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</si>
  <si>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</si>
  <si>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</si>
  <si>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</si>
  <si>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</si>
  <si>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</si>
  <si>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</si>
  <si>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</si>
  <si>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</si>
  <si>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</si>
  <si>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</si>
  <si>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</si>
  <si>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</si>
  <si>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</si>
  <si>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</si>
  <si>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</si>
  <si>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</si>
  <si>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</si>
  <si>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</si>
  <si>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</si>
  <si>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</si>
  <si>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</si>
  <si>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</si>
  <si>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</si>
  <si>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</si>
  <si>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</si>
  <si>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</si>
  <si>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</si>
  <si>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</si>
  <si>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</si>
  <si>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</si>
  <si>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</si>
  <si>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</si>
  <si>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</si>
  <si>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</si>
  <si>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</si>
  <si>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</si>
  <si>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</si>
  <si>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</si>
  <si>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</si>
  <si>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</si>
  <si>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</si>
  <si>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</si>
  <si>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</si>
  <si>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</si>
  <si>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</si>
  <si>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</si>
  <si>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</si>
  <si>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</si>
  <si>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</si>
  <si>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</si>
  <si>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</si>
  <si>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</si>
  <si>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</si>
  <si>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</si>
  <si>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</si>
  <si>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</si>
  <si>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</si>
  <si>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</si>
  <si>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</si>
  <si>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</si>
  <si>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</si>
  <si>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</si>
  <si>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</si>
  <si>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</si>
  <si>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</si>
  <si>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</si>
  <si>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</si>
  <si>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</si>
  <si>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</si>
  <si>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</si>
  <si>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</si>
  <si>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</si>
  <si>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</si>
  <si>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</si>
  <si>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</si>
  <si>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</si>
  <si>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</si>
  <si>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</si>
  <si>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</si>
  <si>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</si>
  <si>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</si>
  <si>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</si>
  <si>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</si>
  <si>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</si>
  <si>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</si>
  <si>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</si>
  <si>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</si>
  <si>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</si>
  <si>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</si>
  <si>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</si>
  <si>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</si>
  <si>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</si>
  <si>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</si>
  <si>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</si>
  <si>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</si>
  <si>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</si>
  <si>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</si>
  <si>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</si>
  <si>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</si>
  <si>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</si>
  <si>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</si>
  <si>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</si>
  <si>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</si>
  <si>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</si>
  <si>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</si>
  <si>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</si>
  <si>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</si>
  <si>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</si>
  <si>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</si>
  <si>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</si>
  <si>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</si>
  <si>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</si>
  <si>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</si>
  <si>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</si>
  <si>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</si>
  <si>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</si>
  <si>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</si>
  <si>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</si>
  <si>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</si>
  <si>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</si>
  <si>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</si>
  <si>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</si>
  <si>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</si>
  <si>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</si>
  <si>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</si>
  <si>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</si>
  <si>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</si>
  <si>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</si>
  <si>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</si>
  <si>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</si>
  <si>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</si>
  <si>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</si>
  <si>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</si>
  <si>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</si>
  <si>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</si>
  <si>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</si>
  <si>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</si>
  <si>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</si>
  <si>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</si>
  <si>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</si>
  <si>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</si>
  <si>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</si>
  <si>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</si>
  <si>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</si>
  <si>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</si>
  <si>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</si>
  <si>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</si>
  <si>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</si>
  <si>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</si>
  <si>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</si>
  <si>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</si>
  <si>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</si>
  <si>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</si>
  <si>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</si>
  <si>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</si>
  <si>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</si>
  <si>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</si>
  <si>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</si>
  <si>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</si>
  <si>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</si>
  <si>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</si>
  <si>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</si>
  <si>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</si>
  <si>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</si>
  <si>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</si>
  <si>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</si>
  <si>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</si>
  <si>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</si>
  <si>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</si>
  <si>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</si>
  <si>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</si>
  <si>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</si>
  <si>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</si>
  <si>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</si>
  <si>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</si>
  <si>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</si>
  <si>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</si>
  <si>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</si>
  <si>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</si>
  <si>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</si>
  <si>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</si>
  <si>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</si>
  <si>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</si>
  <si>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</si>
  <si>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</si>
  <si>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</si>
  <si>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</si>
  <si>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</si>
  <si>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</si>
  <si>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</si>
  <si>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</si>
  <si>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</si>
  <si>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</si>
  <si>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</si>
  <si>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</si>
  <si>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</si>
  <si>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</si>
  <si>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</si>
  <si>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</si>
  <si>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</si>
  <si>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</si>
  <si>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</si>
  <si>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</si>
  <si>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</si>
  <si>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</si>
  <si>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</si>
  <si>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</si>
  <si>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</si>
  <si>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</si>
  <si>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</si>
  <si>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</si>
  <si>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</si>
  <si>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</si>
  <si>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</si>
  <si>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</si>
  <si>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</si>
  <si>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</si>
  <si>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</si>
  <si>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</si>
  <si>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</si>
  <si>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</si>
  <si>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</si>
  <si>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</si>
  <si>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</si>
  <si>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</si>
  <si>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</si>
  <si>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</si>
  <si>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</si>
  <si>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</si>
  <si>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</si>
  <si>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</si>
  <si>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</si>
  <si>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</si>
  <si>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</si>
  <si>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</si>
  <si>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</si>
  <si>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</si>
  <si>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</si>
  <si>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</si>
  <si>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</si>
  <si>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</si>
  <si>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</si>
  <si>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</si>
  <si>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</si>
  <si>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</si>
  <si>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</si>
  <si>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</si>
  <si>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</si>
  <si>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</si>
  <si>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на 01.04.2018 г.</t>
  </si>
  <si>
    <r>
      <t>"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апреля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</si>
</sst>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A70" sqref="A70:IV70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7"/>
      <c r="B1" s="137"/>
      <c r="C1" s="137"/>
      <c r="D1" s="137"/>
      <c r="E1" s="2"/>
      <c r="F1" s="2"/>
    </row>
    <row r="2" spans="1:6" ht="16.5" customHeight="1">
      <c r="A2" s="137" t="s">
        <v>0</v>
      </c>
      <c r="B2" s="137"/>
      <c r="C2" s="137"/>
      <c r="D2" s="13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47" t="s">
        <v>319</v>
      </c>
      <c r="B4" s="147"/>
      <c r="C4" s="147"/>
      <c r="D4" s="147"/>
      <c r="E4" s="3" t="s">
        <v>3</v>
      </c>
      <c r="F4" s="8">
        <v>43191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48" t="s">
        <v>13</v>
      </c>
      <c r="C6" s="149"/>
      <c r="D6" s="149"/>
      <c r="E6" s="3" t="s">
        <v>6</v>
      </c>
      <c r="F6" s="10" t="s">
        <v>15</v>
      </c>
    </row>
    <row r="7" spans="1:6" ht="12.75">
      <c r="A7" s="11" t="s">
        <v>7</v>
      </c>
      <c r="B7" s="135" t="s">
        <v>263</v>
      </c>
      <c r="C7" s="135"/>
      <c r="D7" s="135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36" t="s">
        <v>17</v>
      </c>
      <c r="B10" s="136"/>
      <c r="C10" s="136"/>
      <c r="D10" s="136"/>
      <c r="E10" s="136"/>
      <c r="F10" s="136"/>
      <c r="G10" s="17"/>
      <c r="H10" s="9"/>
    </row>
    <row r="11" spans="1:8" ht="12.75">
      <c r="A11" s="136" t="s">
        <v>18</v>
      </c>
      <c r="B11" s="136"/>
      <c r="C11" s="136"/>
      <c r="D11" s="136"/>
      <c r="E11" s="136"/>
      <c r="F11" s="136"/>
      <c r="G11" s="17"/>
      <c r="H11" s="9"/>
    </row>
    <row r="12" spans="1:6" ht="20.25" customHeight="1">
      <c r="A12" s="137" t="s">
        <v>19</v>
      </c>
      <c r="B12" s="137"/>
      <c r="C12" s="137"/>
      <c r="D12" s="137"/>
      <c r="E12" s="1"/>
      <c r="F12" s="18"/>
    </row>
    <row r="13" spans="1:6" ht="3.75" customHeight="1">
      <c r="A13" s="132" t="s">
        <v>20</v>
      </c>
      <c r="B13" s="144" t="s">
        <v>21</v>
      </c>
      <c r="C13" s="144" t="s">
        <v>22</v>
      </c>
      <c r="D13" s="141" t="s">
        <v>23</v>
      </c>
      <c r="E13" s="141" t="s">
        <v>24</v>
      </c>
      <c r="F13" s="138" t="s">
        <v>25</v>
      </c>
    </row>
    <row r="14" spans="1:6" ht="3" customHeight="1">
      <c r="A14" s="133"/>
      <c r="B14" s="145"/>
      <c r="C14" s="145"/>
      <c r="D14" s="142"/>
      <c r="E14" s="142"/>
      <c r="F14" s="139"/>
    </row>
    <row r="15" spans="1:6" ht="3" customHeight="1">
      <c r="A15" s="133"/>
      <c r="B15" s="145"/>
      <c r="C15" s="145"/>
      <c r="D15" s="142"/>
      <c r="E15" s="142"/>
      <c r="F15" s="139"/>
    </row>
    <row r="16" spans="1:6" ht="3" customHeight="1">
      <c r="A16" s="133"/>
      <c r="B16" s="145"/>
      <c r="C16" s="145"/>
      <c r="D16" s="142"/>
      <c r="E16" s="142"/>
      <c r="F16" s="139"/>
    </row>
    <row r="17" spans="1:6" ht="3" customHeight="1">
      <c r="A17" s="133"/>
      <c r="B17" s="145"/>
      <c r="C17" s="145"/>
      <c r="D17" s="142"/>
      <c r="E17" s="142"/>
      <c r="F17" s="139"/>
    </row>
    <row r="18" spans="1:6" ht="3" customHeight="1">
      <c r="A18" s="133"/>
      <c r="B18" s="145"/>
      <c r="C18" s="145"/>
      <c r="D18" s="142"/>
      <c r="E18" s="142"/>
      <c r="F18" s="139"/>
    </row>
    <row r="19" spans="1:6" ht="23.25" customHeight="1">
      <c r="A19" s="134"/>
      <c r="B19" s="146"/>
      <c r="C19" s="146"/>
      <c r="D19" s="143"/>
      <c r="E19" s="143"/>
      <c r="F19" s="14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6170900.05</v>
      </c>
      <c r="E21" s="114">
        <f>E23+E53</f>
        <v>1092357.31</v>
      </c>
      <c r="F21" s="114">
        <f>E21-D21</f>
        <v>-5078542.74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165607.31</v>
      </c>
      <c r="F23" s="114">
        <f t="shared" si="0"/>
        <v>-2456092.69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44324.37</v>
      </c>
      <c r="F24" s="114">
        <f t="shared" si="0"/>
        <v>-241675.63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44324.37</v>
      </c>
      <c r="F25" s="118">
        <f t="shared" si="0"/>
        <v>-241675.63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44324.37</v>
      </c>
      <c r="F26" s="118">
        <f t="shared" si="0"/>
        <v>-239675.63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0</v>
      </c>
      <c r="F27" s="118">
        <f t="shared" si="0"/>
        <v>-500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0</v>
      </c>
      <c r="F28" s="118">
        <f t="shared" si="0"/>
        <v>-1500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2996.8</v>
      </c>
      <c r="F29" s="114">
        <f t="shared" si="0"/>
        <v>-368303.2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2996.8</v>
      </c>
      <c r="F30" s="118">
        <f t="shared" si="0"/>
        <v>-368303.2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2996.8</v>
      </c>
      <c r="F31" s="118">
        <f t="shared" si="0"/>
        <v>-368303.2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92443.53000000001</v>
      </c>
      <c r="F32" s="114">
        <f t="shared" si="0"/>
        <v>-1758756.47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-1180.17</v>
      </c>
      <c r="F33" s="114">
        <f t="shared" si="0"/>
        <v>-105280.17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-1180.17</v>
      </c>
      <c r="F34" s="118">
        <f t="shared" si="0"/>
        <v>-105280.17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93623.70000000001</v>
      </c>
      <c r="F35" s="114">
        <f t="shared" si="0"/>
        <v>-1653476.3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68215.3</v>
      </c>
      <c r="F36" s="118">
        <f t="shared" si="0"/>
        <v>-184184.7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68215.3</v>
      </c>
      <c r="F37" s="118">
        <f t="shared" si="0"/>
        <v>-184184.7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25408.4</v>
      </c>
      <c r="F38" s="118">
        <f t="shared" si="0"/>
        <v>-1469291.6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25408.4</v>
      </c>
      <c r="F39" s="118">
        <f t="shared" si="0"/>
        <v>-1469291.6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1000</v>
      </c>
      <c r="F40" s="114">
        <f t="shared" si="0"/>
        <v>-1700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1000</v>
      </c>
      <c r="F41" s="118">
        <f t="shared" si="0"/>
        <v>-1700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1000</v>
      </c>
      <c r="F42" s="118">
        <f t="shared" si="0"/>
        <v>-1700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1000</v>
      </c>
      <c r="F43" s="118">
        <f t="shared" si="0"/>
        <v>-1700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21842.61</v>
      </c>
      <c r="F44" s="114">
        <f t="shared" si="0"/>
        <v>-88657.39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21842.61</v>
      </c>
      <c r="F45" s="118">
        <f t="shared" si="0"/>
        <v>-88657.39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21842.61</v>
      </c>
      <c r="F46" s="118">
        <f t="shared" si="0"/>
        <v>-88657.39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21842.61</v>
      </c>
      <c r="F47" s="118">
        <f t="shared" si="0"/>
        <v>-88657.39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3000</v>
      </c>
      <c r="F48" s="114">
        <f t="shared" si="0"/>
        <v>3000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3000</v>
      </c>
      <c r="F49" s="118">
        <f t="shared" si="0"/>
        <v>3000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3000</v>
      </c>
      <c r="F50" s="118">
        <f t="shared" si="0"/>
        <v>3000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3000</v>
      </c>
      <c r="F51" s="118">
        <f t="shared" si="0"/>
        <v>3000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0</v>
      </c>
      <c r="F52" s="118">
        <f t="shared" si="0"/>
        <v>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3549200.05</v>
      </c>
      <c r="E53" s="116">
        <f>E54+E68</f>
        <v>926750</v>
      </c>
      <c r="F53" s="114">
        <f t="shared" si="0"/>
        <v>-2622450.05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3549200.05</v>
      </c>
      <c r="E54" s="116">
        <f>E55+E58+E63</f>
        <v>926750</v>
      </c>
      <c r="F54" s="114">
        <f t="shared" si="0"/>
        <v>-2622450.05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2349900</v>
      </c>
      <c r="E55" s="116">
        <f>E56</f>
        <v>783300</v>
      </c>
      <c r="F55" s="114">
        <f t="shared" si="0"/>
        <v>-1566600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2349900</v>
      </c>
      <c r="E56" s="117">
        <f>E57</f>
        <v>783300</v>
      </c>
      <c r="F56" s="118">
        <f t="shared" si="0"/>
        <v>-1566600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2349900</v>
      </c>
      <c r="E57" s="117">
        <v>783300</v>
      </c>
      <c r="F57" s="118">
        <f t="shared" si="0"/>
        <v>-1566600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76000</v>
      </c>
      <c r="E58" s="116">
        <f>E59+E61</f>
        <v>19150</v>
      </c>
      <c r="F58" s="114">
        <f t="shared" si="0"/>
        <v>-56850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75800</v>
      </c>
      <c r="E61" s="117">
        <f>E62</f>
        <v>18950</v>
      </c>
      <c r="F61" s="118">
        <f t="shared" si="0"/>
        <v>-56850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75800</v>
      </c>
      <c r="E62" s="117">
        <v>18950</v>
      </c>
      <c r="F62" s="118">
        <f t="shared" si="0"/>
        <v>-56850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124300</v>
      </c>
      <c r="F63" s="114">
        <f t="shared" si="0"/>
        <v>-999000.05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0</v>
      </c>
      <c r="F64" s="114">
        <f t="shared" si="0"/>
        <v>-750600.05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0</v>
      </c>
      <c r="F65" s="118">
        <f t="shared" si="0"/>
        <v>-750600.05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124300</v>
      </c>
      <c r="F66" s="114">
        <f t="shared" si="0"/>
        <v>-248400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124300</v>
      </c>
      <c r="F67" s="118">
        <f t="shared" si="0"/>
        <v>-248400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>D70</f>
        <v>0</v>
      </c>
      <c r="E69" s="117">
        <f>E70</f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workbookViewId="0" topLeftCell="A93">
      <selection activeCell="E92" sqref="E92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6170900.05</v>
      </c>
      <c r="E13" s="90">
        <f>E15</f>
        <v>977913.62</v>
      </c>
      <c r="F13" s="91">
        <f>IF(OR(D13="-",IF(E13="-",0,E13)&gt;=IF(D13="-",0,D13)),"-",IF(D13="-",0,D13)-IF(E13="-",0,E13))</f>
        <v>5192986.43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6170900.05</v>
      </c>
      <c r="E15" s="89">
        <f>E16+E46+E54+E60+E66+E78+E84+E92</f>
        <v>977913.62</v>
      </c>
      <c r="F15" s="91">
        <f aca="true" t="shared" si="0" ref="F15:F46">IF(OR(D15="-",IF(E15="-",0,E15)&gt;=IF(D15="-",0,D15)),"-",IF(D15="-",0,D15)-IF(E15="-",0,E15))</f>
        <v>5192986.43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4079400</v>
      </c>
      <c r="E16" s="89">
        <f>E17+E31</f>
        <v>569673.62</v>
      </c>
      <c r="F16" s="91">
        <f t="shared" si="0"/>
        <v>3509726.38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3727900</v>
      </c>
      <c r="E17" s="90">
        <f>E18</f>
        <v>555173.62</v>
      </c>
      <c r="F17" s="91">
        <f t="shared" si="0"/>
        <v>3172726.38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3727900</v>
      </c>
      <c r="E18" s="101">
        <f>E19+E28</f>
        <v>555173.62</v>
      </c>
      <c r="F18" s="102">
        <f t="shared" si="0"/>
        <v>3172726.38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3727700</v>
      </c>
      <c r="E19" s="101">
        <f>E20+E23</f>
        <v>554973.62</v>
      </c>
      <c r="F19" s="102">
        <f t="shared" si="0"/>
        <v>3172726.38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3087600</v>
      </c>
      <c r="E20" s="101">
        <f>E21+E22</f>
        <v>524621.52</v>
      </c>
      <c r="F20" s="102">
        <f t="shared" si="0"/>
        <v>2562978.48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2371300</v>
      </c>
      <c r="E21" s="103">
        <v>419007.52</v>
      </c>
      <c r="F21" s="102">
        <f t="shared" si="0"/>
        <v>1952292.48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716300</v>
      </c>
      <c r="E22" s="103">
        <v>105614</v>
      </c>
      <c r="F22" s="102">
        <f t="shared" si="0"/>
        <v>610686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640100</v>
      </c>
      <c r="E23" s="101">
        <f>E24+E25+E26+E27</f>
        <v>30352.1</v>
      </c>
      <c r="F23" s="102">
        <f t="shared" si="0"/>
        <v>609747.9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0</v>
      </c>
      <c r="F24" s="102">
        <f t="shared" si="0"/>
        <v>216300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345900</v>
      </c>
      <c r="E25" s="103">
        <v>30352.1</v>
      </c>
      <c r="F25" s="102">
        <f t="shared" si="0"/>
        <v>315547.9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0</v>
      </c>
      <c r="F26" s="102">
        <f t="shared" si="0"/>
        <v>75700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0</v>
      </c>
      <c r="F27" s="102">
        <f t="shared" si="0"/>
        <v>2200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351500</v>
      </c>
      <c r="E31" s="89">
        <f>E32+E39</f>
        <v>14500</v>
      </c>
      <c r="F31" s="91">
        <f t="shared" si="0"/>
        <v>337000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4500</v>
      </c>
      <c r="F32" s="102">
        <f t="shared" si="0"/>
        <v>146300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4500</v>
      </c>
      <c r="F33" s="102">
        <f t="shared" si="0"/>
        <v>44500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4500</v>
      </c>
      <c r="F34" s="102">
        <f t="shared" si="0"/>
        <v>44500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4500</v>
      </c>
      <c r="F35" s="102">
        <f t="shared" si="0"/>
        <v>44500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200700</v>
      </c>
      <c r="E39" s="101">
        <f>E40</f>
        <v>10000</v>
      </c>
      <c r="F39" s="102">
        <f t="shared" si="0"/>
        <v>190700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200700</v>
      </c>
      <c r="E40" s="101">
        <f>E41+E43</f>
        <v>10000</v>
      </c>
      <c r="F40" s="102">
        <f t="shared" si="0"/>
        <v>190700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169200</v>
      </c>
      <c r="E43" s="101">
        <f>E44+E45</f>
        <v>10000</v>
      </c>
      <c r="F43" s="102">
        <f t="shared" si="0"/>
        <v>159200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159200</v>
      </c>
      <c r="E44" s="103">
        <v>0</v>
      </c>
      <c r="F44" s="102">
        <f t="shared" si="0"/>
        <v>159200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10000</v>
      </c>
      <c r="F45" s="102" t="str">
        <f t="shared" si="0"/>
        <v>-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75800</v>
      </c>
      <c r="E46" s="89">
        <f t="shared" si="1"/>
        <v>13640</v>
      </c>
      <c r="F46" s="91">
        <f t="shared" si="0"/>
        <v>62160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75800</v>
      </c>
      <c r="E47" s="89">
        <f t="shared" si="1"/>
        <v>13640</v>
      </c>
      <c r="F47" s="91">
        <f aca="true" t="shared" si="2" ref="F47:F84">IF(OR(D47="-",IF(E47="-",0,E47)&gt;=IF(D47="-",0,D47)),"-",IF(D47="-",0,D47)-IF(E47="-",0,E47))</f>
        <v>62160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75800</v>
      </c>
      <c r="E48" s="101">
        <f t="shared" si="1"/>
        <v>13640</v>
      </c>
      <c r="F48" s="102">
        <f t="shared" si="2"/>
        <v>62160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75800</v>
      </c>
      <c r="E49" s="101">
        <f t="shared" si="1"/>
        <v>13640</v>
      </c>
      <c r="F49" s="102">
        <f t="shared" si="2"/>
        <v>62160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75800</v>
      </c>
      <c r="E50" s="101">
        <f>E51+E52+E53</f>
        <v>13640</v>
      </c>
      <c r="F50" s="102">
        <f t="shared" si="2"/>
        <v>62160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57000</v>
      </c>
      <c r="E51" s="103">
        <v>10772</v>
      </c>
      <c r="F51" s="102">
        <f t="shared" si="2"/>
        <v>46228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17200</v>
      </c>
      <c r="E52" s="103">
        <v>2868</v>
      </c>
      <c r="F52" s="102">
        <f t="shared" si="2"/>
        <v>14332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0</v>
      </c>
      <c r="F54" s="91">
        <f t="shared" si="2"/>
        <v>750600.05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0</v>
      </c>
      <c r="F55" s="91">
        <f t="shared" si="2"/>
        <v>750600.05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0</v>
      </c>
      <c r="F56" s="102">
        <f t="shared" si="2"/>
        <v>750600.05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0</v>
      </c>
      <c r="F57" s="102">
        <f t="shared" si="2"/>
        <v>750600.05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0</v>
      </c>
      <c r="F58" s="102">
        <f t="shared" si="2"/>
        <v>750600.05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0</v>
      </c>
      <c r="F59" s="102">
        <f t="shared" si="2"/>
        <v>750600.05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148600</v>
      </c>
      <c r="E60" s="89">
        <f t="shared" si="4"/>
        <v>50000</v>
      </c>
      <c r="F60" s="91">
        <f t="shared" si="2"/>
        <v>98600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148600</v>
      </c>
      <c r="E61" s="89">
        <f>E62+E74</f>
        <v>50000</v>
      </c>
      <c r="F61" s="91">
        <f t="shared" si="2"/>
        <v>98600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78600</v>
      </c>
      <c r="E62" s="101">
        <f t="shared" si="4"/>
        <v>0</v>
      </c>
      <c r="F62" s="102">
        <f t="shared" si="2"/>
        <v>78600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78600</v>
      </c>
      <c r="E63" s="101">
        <f>E64+E72</f>
        <v>0</v>
      </c>
      <c r="F63" s="102">
        <f t="shared" si="2"/>
        <v>78600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0</v>
      </c>
      <c r="F64" s="102">
        <f t="shared" si="2"/>
        <v>6400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0</v>
      </c>
      <c r="F65" s="102">
        <f t="shared" si="2"/>
        <v>6400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312</v>
      </c>
      <c r="B72" s="126" t="s">
        <v>105</v>
      </c>
      <c r="C72" s="127" t="s">
        <v>313</v>
      </c>
      <c r="D72" s="27">
        <f>D73</f>
        <v>72200</v>
      </c>
      <c r="E72" s="128">
        <f>E73</f>
        <v>0</v>
      </c>
      <c r="F72" s="102">
        <f t="shared" si="2"/>
        <v>72200</v>
      </c>
    </row>
    <row r="73" spans="1:6" ht="33.75">
      <c r="A73" s="25" t="s">
        <v>125</v>
      </c>
      <c r="B73" s="126" t="s">
        <v>105</v>
      </c>
      <c r="C73" s="127" t="s">
        <v>314</v>
      </c>
      <c r="D73" s="27">
        <v>72200</v>
      </c>
      <c r="E73" s="128">
        <v>0</v>
      </c>
      <c r="F73" s="102">
        <f t="shared" si="2"/>
        <v>72200</v>
      </c>
    </row>
    <row r="74" spans="1:6" ht="33.75">
      <c r="A74" s="25" t="s">
        <v>150</v>
      </c>
      <c r="B74" s="126" t="s">
        <v>105</v>
      </c>
      <c r="C74" s="127" t="s">
        <v>315</v>
      </c>
      <c r="D74" s="27">
        <f aca="true" t="shared" si="6" ref="D74:E76">D75</f>
        <v>70000</v>
      </c>
      <c r="E74" s="27">
        <f t="shared" si="6"/>
        <v>50000</v>
      </c>
      <c r="F74" s="102">
        <f t="shared" si="2"/>
        <v>20000</v>
      </c>
    </row>
    <row r="75" spans="1:6" ht="12.75">
      <c r="A75" s="25" t="s">
        <v>131</v>
      </c>
      <c r="B75" s="126" t="s">
        <v>105</v>
      </c>
      <c r="C75" s="127" t="s">
        <v>316</v>
      </c>
      <c r="D75" s="27">
        <f t="shared" si="6"/>
        <v>70000</v>
      </c>
      <c r="E75" s="27">
        <f t="shared" si="6"/>
        <v>50000</v>
      </c>
      <c r="F75" s="102">
        <f t="shared" si="2"/>
        <v>20000</v>
      </c>
    </row>
    <row r="76" spans="1:6" ht="67.5">
      <c r="A76" s="25" t="s">
        <v>156</v>
      </c>
      <c r="B76" s="126" t="s">
        <v>105</v>
      </c>
      <c r="C76" s="127" t="s">
        <v>317</v>
      </c>
      <c r="D76" s="27">
        <f t="shared" si="6"/>
        <v>70000</v>
      </c>
      <c r="E76" s="27">
        <f t="shared" si="6"/>
        <v>50000</v>
      </c>
      <c r="F76" s="102">
        <f t="shared" si="2"/>
        <v>20000</v>
      </c>
    </row>
    <row r="77" spans="1:6" ht="33.75">
      <c r="A77" s="25" t="s">
        <v>125</v>
      </c>
      <c r="B77" s="126" t="s">
        <v>105</v>
      </c>
      <c r="C77" s="127" t="s">
        <v>318</v>
      </c>
      <c r="D77" s="27">
        <v>70000</v>
      </c>
      <c r="E77" s="128">
        <v>50000</v>
      </c>
      <c r="F77" s="102">
        <f t="shared" si="2"/>
        <v>20000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1092000</v>
      </c>
      <c r="E84" s="89">
        <f t="shared" si="7"/>
        <v>344600</v>
      </c>
      <c r="F84" s="91">
        <f t="shared" si="2"/>
        <v>747400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1092000</v>
      </c>
      <c r="E85" s="89">
        <f t="shared" si="7"/>
        <v>344600</v>
      </c>
      <c r="F85" s="91">
        <f aca="true" t="shared" si="8" ref="F85:F97">IF(OR(D85="-",IF(E85="-",0,E85)&gt;=IF(D85="-",0,D85)),"-",IF(D85="-",0,D85)-IF(E85="-",0,E85))</f>
        <v>747400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1092000</v>
      </c>
      <c r="E86" s="101">
        <f t="shared" si="7"/>
        <v>344600</v>
      </c>
      <c r="F86" s="102">
        <f t="shared" si="8"/>
        <v>747400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1092000</v>
      </c>
      <c r="E87" s="101">
        <f>E88+E90</f>
        <v>344600</v>
      </c>
      <c r="F87" s="102">
        <f t="shared" si="8"/>
        <v>747400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690300</v>
      </c>
      <c r="E88" s="101">
        <f>E89</f>
        <v>191300</v>
      </c>
      <c r="F88" s="102">
        <f t="shared" si="8"/>
        <v>499000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690300</v>
      </c>
      <c r="E89" s="103">
        <v>191300</v>
      </c>
      <c r="F89" s="102">
        <f t="shared" si="8"/>
        <v>499000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401700</v>
      </c>
      <c r="E90" s="103">
        <f>E91</f>
        <v>153300</v>
      </c>
      <c r="F90" s="102">
        <f t="shared" si="8"/>
        <v>248400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401700</v>
      </c>
      <c r="E91" s="103">
        <v>153300</v>
      </c>
      <c r="F91" s="102">
        <f t="shared" si="8"/>
        <v>248400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114443.69000000006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C22" sqref="C22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6" t="s">
        <v>219</v>
      </c>
      <c r="B1" s="166"/>
      <c r="C1" s="166"/>
      <c r="D1" s="166"/>
      <c r="E1" s="166"/>
      <c r="F1" s="166"/>
    </row>
    <row r="2" spans="1:6" ht="12.75" customHeight="1">
      <c r="A2" s="137" t="s">
        <v>220</v>
      </c>
      <c r="B2" s="137"/>
      <c r="C2" s="137"/>
      <c r="D2" s="137"/>
      <c r="E2" s="137"/>
      <c r="F2" s="137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2" t="s">
        <v>20</v>
      </c>
      <c r="B4" s="144" t="s">
        <v>21</v>
      </c>
      <c r="C4" s="167" t="s">
        <v>221</v>
      </c>
      <c r="D4" s="141" t="s">
        <v>23</v>
      </c>
      <c r="E4" s="141" t="s">
        <v>24</v>
      </c>
      <c r="F4" s="138" t="s">
        <v>25</v>
      </c>
    </row>
    <row r="5" spans="1:6" ht="4.5" customHeight="1">
      <c r="A5" s="133"/>
      <c r="B5" s="145"/>
      <c r="C5" s="168"/>
      <c r="D5" s="142"/>
      <c r="E5" s="142"/>
      <c r="F5" s="139"/>
    </row>
    <row r="6" spans="1:6" ht="6" customHeight="1">
      <c r="A6" s="133"/>
      <c r="B6" s="145"/>
      <c r="C6" s="168"/>
      <c r="D6" s="142"/>
      <c r="E6" s="142"/>
      <c r="F6" s="139"/>
    </row>
    <row r="7" spans="1:6" ht="4.5" customHeight="1">
      <c r="A7" s="133"/>
      <c r="B7" s="145"/>
      <c r="C7" s="168"/>
      <c r="D7" s="142"/>
      <c r="E7" s="142"/>
      <c r="F7" s="139"/>
    </row>
    <row r="8" spans="1:6" ht="6" customHeight="1">
      <c r="A8" s="133"/>
      <c r="B8" s="145"/>
      <c r="C8" s="168"/>
      <c r="D8" s="142"/>
      <c r="E8" s="142"/>
      <c r="F8" s="139"/>
    </row>
    <row r="9" spans="1:6" ht="6" customHeight="1">
      <c r="A9" s="133"/>
      <c r="B9" s="145"/>
      <c r="C9" s="168"/>
      <c r="D9" s="142"/>
      <c r="E9" s="142"/>
      <c r="F9" s="139"/>
    </row>
    <row r="10" spans="1:6" ht="18" customHeight="1">
      <c r="A10" s="134"/>
      <c r="B10" s="146"/>
      <c r="C10" s="169"/>
      <c r="D10" s="143"/>
      <c r="E10" s="143"/>
      <c r="F10" s="14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-114443.69000000006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-114443.69000000006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-114443.69000000006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-6170900.05</v>
      </c>
      <c r="E20" s="44">
        <f>E21</f>
        <v>-1092357.31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-6170900.05</v>
      </c>
      <c r="E21" s="27">
        <v>-1092357.31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6170900.05</v>
      </c>
      <c r="E23" s="44">
        <f>E24</f>
        <v>977913.62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6170900.05</v>
      </c>
      <c r="E24" s="27">
        <v>977913.62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71" t="s">
        <v>309</v>
      </c>
      <c r="F28" s="171"/>
    </row>
    <row r="29" spans="1:6" ht="12.75" customHeight="1">
      <c r="A29" s="123"/>
      <c r="B29" s="170" t="s">
        <v>307</v>
      </c>
      <c r="C29" s="170"/>
      <c r="E29" s="170" t="s">
        <v>308</v>
      </c>
      <c r="F29" s="170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71" t="s">
        <v>310</v>
      </c>
      <c r="F32" s="171"/>
    </row>
    <row r="33" spans="1:6" ht="12.75" customHeight="1">
      <c r="A33" s="123"/>
      <c r="B33" s="170" t="s">
        <v>307</v>
      </c>
      <c r="C33" s="170"/>
      <c r="E33" s="170" t="s">
        <v>308</v>
      </c>
      <c r="F33" s="170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71" t="s">
        <v>311</v>
      </c>
      <c r="F35" s="171"/>
    </row>
    <row r="36" spans="1:6" ht="12.75" customHeight="1">
      <c r="A36" s="119"/>
      <c r="B36" s="170" t="s">
        <v>307</v>
      </c>
      <c r="C36" s="170"/>
      <c r="E36" s="170" t="s">
        <v>308</v>
      </c>
      <c r="F36" s="170"/>
    </row>
    <row r="38" ht="12.75" customHeight="1">
      <c r="A38" s="124" t="s">
        <v>320</v>
      </c>
    </row>
  </sheetData>
  <mergeCells count="17"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2018-08-03T12:51:23Z</cp:lastPrinted>
  <dcterms:created xsi:type="dcterms:W3CDTF">2018-02-12T12:29:59Z</dcterms:created>
  <dcterms:modified xsi:type="dcterms:W3CDTF">2018-08-06T12:53:27Z</dcterms:modified>
  <cp:category/>
  <cp:version/>
  <cp:contentType/>
  <cp:contentStatus/>
</cp:coreProperties>
</file>