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'Источники'!$F$25</definedName>
    <definedName name="LAST_CELL" localSheetId="1">'Расходы'!$F$98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'Источники'!$A$25</definedName>
    <definedName name="REND_1" localSheetId="1">'Расходы'!$A$99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1">'Расходы'!$A$1:$F$99</definedName>
  </definedNames>
  <calcPr fullCalcOnLoad="1"/>
</workbook>
</file>

<file path=xl/sharedStrings.xml><?xml version="1.0" encoding="utf-8"?>
<sst xmlns="http://schemas.openxmlformats.org/spreadsheetml/2006/main" count="551" uniqueCount="321">
  <si>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</si>
  <si>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</si>
  <si>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</si>
  <si>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</si>
  <si>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</si>
  <si>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</si>
  <si>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</si>
  <si>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</si>
  <si>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</si>
  <si>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</si>
  <si>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</si>
  <si>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</si>
  <si>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01.02.2018</t>
  </si>
  <si>
    <t>АДМИНИСТРАЦИЯ БОЛЬШИНСКОГО СЕЛЬСКОГО ПОСЕЛЕНИЯ</t>
  </si>
  <si>
    <t>04229627</t>
  </si>
  <si>
    <t>951</t>
  </si>
  <si>
    <t>60653405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</si>
  <si>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</si>
  <si>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</si>
  <si>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</si>
  <si>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</si>
  <si>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</si>
  <si>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</si>
  <si>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</si>
  <si>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</si>
  <si>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</si>
  <si>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</si>
  <si>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</si>
  <si>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</si>
  <si>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</si>
  <si>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</si>
  <si>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</si>
  <si>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</si>
  <si>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</si>
  <si>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</si>
  <si>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</si>
  <si>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</si>
  <si>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</si>
  <si>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</si>
  <si>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</si>
  <si>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</si>
  <si>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</si>
  <si>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</si>
  <si>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</si>
  <si>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</si>
  <si>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</si>
  <si>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</si>
  <si>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</si>
  <si>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</si>
  <si>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</si>
  <si>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</si>
  <si>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</si>
  <si>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</si>
  <si>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</si>
  <si>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</si>
  <si>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</si>
  <si>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</si>
  <si>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</si>
  <si>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</si>
  <si>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</si>
  <si>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</si>
  <si>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</si>
  <si>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</si>
  <si>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</si>
  <si>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</si>
  <si>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</si>
  <si>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</si>
  <si>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</si>
  <si>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</si>
  <si>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</si>
  <si>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</si>
  <si>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</si>
  <si>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</si>
  <si>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</si>
  <si>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</si>
  <si>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</si>
  <si>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</si>
  <si>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</si>
  <si>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</si>
  <si>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</si>
  <si>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</si>
  <si>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</si>
  <si>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</si>
  <si>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</si>
  <si>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</si>
  <si>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</si>
  <si>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</si>
  <si>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</si>
  <si>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</si>
  <si>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</si>
  <si>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</si>
  <si>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</si>
  <si>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</si>
  <si>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</si>
  <si>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</si>
  <si>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</si>
  <si>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</si>
  <si>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</si>
  <si>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</si>
  <si>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</si>
  <si>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</si>
  <si>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</si>
  <si>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</si>
  <si>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</si>
  <si>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</si>
  <si>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</si>
  <si>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</si>
  <si>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</si>
  <si>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</si>
  <si>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</si>
  <si>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</si>
  <si>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</si>
  <si>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</si>
  <si>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</si>
  <si>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</si>
  <si>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</si>
  <si>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</si>
  <si>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</si>
  <si>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</si>
  <si>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</si>
  <si>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</si>
  <si>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</si>
  <si>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</si>
  <si>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</si>
  <si>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</si>
  <si>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</si>
  <si>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</si>
  <si>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</si>
  <si>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</si>
  <si>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</si>
  <si>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</si>
  <si>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</si>
  <si>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</si>
  <si>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</si>
  <si>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</si>
  <si>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</si>
  <si>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</si>
  <si>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</si>
  <si>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</si>
  <si>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</si>
  <si>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</si>
  <si>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</si>
  <si>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</si>
  <si>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</si>
  <si>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</si>
  <si>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</si>
  <si>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</si>
  <si>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</si>
  <si>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</si>
  <si>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</si>
  <si>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</si>
  <si>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</si>
  <si>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</si>
  <si>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</si>
  <si>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</si>
  <si>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</si>
  <si>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</si>
  <si>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</si>
  <si>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</si>
  <si>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</si>
  <si>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</si>
  <si>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</si>
  <si>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</si>
  <si>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</si>
  <si>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</si>
  <si>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</si>
  <si>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</si>
  <si>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</si>
  <si>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</si>
  <si>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</si>
  <si>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</si>
  <si>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</si>
  <si>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</si>
  <si>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</si>
  <si>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</si>
  <si>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</si>
  <si>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</si>
  <si>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</si>
  <si>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</si>
  <si>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</si>
  <si>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</si>
  <si>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</si>
  <si>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</si>
  <si>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</si>
  <si>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</si>
  <si>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</si>
  <si>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</si>
  <si>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</si>
  <si>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</si>
  <si>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</si>
  <si>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</si>
  <si>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</si>
  <si>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</si>
  <si>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</si>
  <si>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</si>
  <si>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</si>
  <si>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</si>
  <si>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</si>
  <si>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</si>
  <si>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</si>
  <si>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</si>
  <si>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</si>
  <si>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</si>
  <si>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</si>
  <si>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</si>
  <si>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</si>
  <si>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</si>
  <si>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</si>
  <si>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</si>
  <si>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</si>
  <si>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</si>
  <si>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</si>
  <si>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</si>
  <si>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</si>
  <si>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>Иные межбюджетные трансферты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</si>
  <si>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</si>
  <si>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</si>
  <si>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</si>
  <si>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</si>
  <si>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</si>
  <si>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</si>
  <si>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</si>
  <si>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</si>
  <si>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</si>
  <si>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</si>
  <si>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</si>
  <si>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</si>
  <si>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</si>
  <si>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</si>
  <si>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</si>
  <si>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</si>
  <si>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</si>
  <si>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</si>
  <si>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</si>
  <si>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</si>
  <si>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</si>
  <si>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</si>
  <si>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</si>
  <si>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</si>
  <si>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</si>
  <si>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</si>
  <si>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</si>
  <si>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</si>
  <si>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</si>
  <si>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</si>
  <si>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</si>
  <si>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</si>
  <si>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</si>
  <si>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</si>
  <si>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</si>
  <si>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</si>
  <si>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</si>
  <si>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</si>
  <si>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</si>
  <si>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</si>
  <si>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</si>
  <si>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</si>
  <si>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</si>
  <si>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</si>
  <si>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</si>
  <si>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</si>
  <si>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</si>
  <si>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0503117</t>
  </si>
  <si>
    <t>ППО Большинского сельского поселения Тарасовского района</t>
  </si>
  <si>
    <t>Единица измерения: тыс. руб.</t>
  </si>
  <si>
    <t>182 10503010010000110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</si>
  <si>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</si>
  <si>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</si>
  <si>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</si>
  <si>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</si>
  <si>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</si>
  <si>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</si>
  <si>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</si>
  <si>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</si>
  <si>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</si>
  <si>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</si>
  <si>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</si>
  <si>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</si>
  <si>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</si>
  <si>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</si>
  <si>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</si>
  <si>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</si>
  <si>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</si>
  <si>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</si>
  <si>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</si>
  <si>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</si>
  <si>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</si>
  <si>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</si>
  <si>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</si>
  <si>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</si>
  <si>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</si>
  <si>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951 0104 8910000110 000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</si>
  <si>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</si>
  <si>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</si>
  <si>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</si>
  <si>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</si>
  <si>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</si>
  <si>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</si>
  <si>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</si>
  <si>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</si>
  <si>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</si>
  <si>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</si>
  <si>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</si>
  <si>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Руководитель</t>
  </si>
  <si>
    <t>Руководитель финансово-</t>
  </si>
  <si>
    <t>экономической службы</t>
  </si>
  <si>
    <t>Главный бухгалтер</t>
  </si>
  <si>
    <t>(подпись)</t>
  </si>
  <si>
    <t>(расшифровка подписи)</t>
  </si>
  <si>
    <t>Фролов Г.С.</t>
  </si>
  <si>
    <t>Савченко Е.Н.</t>
  </si>
  <si>
    <t>Молчанова Н.Г.</t>
  </si>
  <si>
    <t>на 01.02.2018 г.</t>
  </si>
  <si>
    <t>Расходы на содержание санкционированных объектов временного размещения твердых бытовых отходов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</si>
  <si>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951 0503 0310020090 000 </t>
  </si>
  <si>
    <t xml:space="preserve">951 0503 0310020090 244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</si>
  <si>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</si>
  <si>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</si>
  <si>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</si>
  <si>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</si>
  <si>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r>
      <t>"</t>
    </r>
    <r>
      <rPr>
        <u val="single"/>
        <sz val="10"/>
        <rFont val="Arial"/>
        <family val="2"/>
      </rPr>
      <t xml:space="preserve"> 02 </t>
    </r>
    <r>
      <rPr>
        <sz val="10"/>
        <rFont val="Arial"/>
        <family val="0"/>
      </rPr>
      <t xml:space="preserve">"  </t>
    </r>
    <r>
      <rPr>
        <u val="single"/>
        <sz val="10"/>
        <rFont val="Arial"/>
        <family val="2"/>
      </rPr>
      <t xml:space="preserve">   февраля    </t>
    </r>
    <r>
      <rPr>
        <sz val="10"/>
        <rFont val="Arial"/>
        <family val="0"/>
      </rPr>
      <t xml:space="preserve">  20</t>
    </r>
    <r>
      <rPr>
        <u val="single"/>
        <sz val="10"/>
        <rFont val="Arial"/>
        <family val="2"/>
      </rPr>
      <t>18</t>
    </r>
    <r>
      <rPr>
        <sz val="10"/>
        <rFont val="Arial"/>
        <family val="0"/>
      </rPr>
      <t xml:space="preserve"> г.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</si>
</sst>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6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173" fontId="2" fillId="0" borderId="13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" fontId="4" fillId="0" borderId="18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 wrapText="1"/>
      <protection/>
    </xf>
    <xf numFmtId="4" fontId="4" fillId="0" borderId="12" xfId="0" applyFont="1" applyBorder="1" applyAlignment="1" applyProtection="1">
      <alignment horizontal="right"/>
      <protection/>
    </xf>
    <xf numFmtId="4" fontId="4" fillId="0" borderId="2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49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/>
      <protection/>
    </xf>
    <xf numFmtId="49" fontId="4" fillId="0" borderId="27" xfId="0" applyFont="1" applyBorder="1" applyAlignment="1" applyProtection="1">
      <alignment horizontal="left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4" fillId="0" borderId="28" xfId="0" applyFont="1" applyBorder="1" applyAlignment="1" applyProtection="1">
      <alignment horizont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49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9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9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49" fontId="2" fillId="0" borderId="1" xfId="0" applyFont="1" applyFill="1" applyBorder="1" applyAlignment="1" applyProtection="1">
      <alignment horizontal="center" vertical="center"/>
      <protection/>
    </xf>
    <xf numFmtId="49" fontId="2" fillId="0" borderId="7" xfId="0" applyFont="1" applyFill="1" applyBorder="1" applyAlignment="1" applyProtection="1">
      <alignment horizontal="center" vertical="center"/>
      <protection/>
    </xf>
    <xf numFmtId="49" fontId="2" fillId="0" borderId="9" xfId="0" applyFont="1" applyFill="1" applyBorder="1" applyAlignment="1" applyProtection="1">
      <alignment horizontal="center" vertical="center"/>
      <protection/>
    </xf>
    <xf numFmtId="49" fontId="4" fillId="0" borderId="13" xfId="0" applyFont="1" applyFill="1" applyBorder="1" applyAlignment="1" applyProtection="1">
      <alignment horizontal="left" wrapText="1"/>
      <protection/>
    </xf>
    <xf numFmtId="49" fontId="4" fillId="0" borderId="31" xfId="0" applyFont="1" applyFill="1" applyBorder="1" applyAlignment="1" applyProtection="1">
      <alignment horizontal="center" wrapText="1"/>
      <protection/>
    </xf>
    <xf numFmtId="49" fontId="4" fillId="0" borderId="15" xfId="0" applyFont="1" applyFill="1" applyBorder="1" applyAlignment="1" applyProtection="1">
      <alignment horizontal="center"/>
      <protection/>
    </xf>
    <xf numFmtId="4" fontId="4" fillId="0" borderId="18" xfId="0" applyFont="1" applyFill="1" applyBorder="1" applyAlignment="1" applyProtection="1">
      <alignment horizontal="right"/>
      <protection/>
    </xf>
    <xf numFmtId="4" fontId="4" fillId="0" borderId="15" xfId="0" applyFont="1" applyFill="1" applyBorder="1" applyAlignment="1" applyProtection="1">
      <alignment horizontal="right"/>
      <protection/>
    </xf>
    <xf numFmtId="4" fontId="4" fillId="0" borderId="19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49" fontId="2" fillId="0" borderId="10" xfId="0" applyFont="1" applyFill="1" applyBorder="1" applyAlignment="1" applyProtection="1">
      <alignment horizontal="left" wrapText="1"/>
      <protection/>
    </xf>
    <xf numFmtId="49" fontId="2" fillId="0" borderId="32" xfId="0" applyFont="1" applyFill="1" applyBorder="1" applyAlignment="1" applyProtection="1">
      <alignment horizontal="center" wrapText="1"/>
      <protection/>
    </xf>
    <xf numFmtId="49" fontId="2" fillId="0" borderId="26" xfId="0" applyFont="1" applyFill="1" applyBorder="1" applyAlignment="1" applyProtection="1">
      <alignment horizontal="center"/>
      <protection/>
    </xf>
    <xf numFmtId="4" fontId="2" fillId="0" borderId="12" xfId="0" applyFont="1" applyFill="1" applyBorder="1" applyAlignment="1" applyProtection="1">
      <alignment horizontal="right"/>
      <protection/>
    </xf>
    <xf numFmtId="4" fontId="2" fillId="0" borderId="20" xfId="0" applyFont="1" applyFill="1" applyBorder="1" applyAlignment="1" applyProtection="1">
      <alignment horizontal="right"/>
      <protection/>
    </xf>
    <xf numFmtId="4" fontId="2" fillId="0" borderId="26" xfId="0" applyFont="1" applyFill="1" applyBorder="1" applyAlignment="1" applyProtection="1">
      <alignment horizontal="right"/>
      <protection/>
    </xf>
    <xf numFmtId="173" fontId="2" fillId="0" borderId="10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right"/>
      <protection/>
    </xf>
    <xf numFmtId="49" fontId="2" fillId="0" borderId="20" xfId="0" applyFont="1" applyFill="1" applyBorder="1" applyAlignment="1" applyProtection="1">
      <alignment horizontal="left" wrapText="1"/>
      <protection/>
    </xf>
    <xf numFmtId="49" fontId="2" fillId="0" borderId="35" xfId="0" applyFont="1" applyFill="1" applyBorder="1" applyAlignment="1" applyProtection="1">
      <alignment horizontal="center" wrapText="1"/>
      <protection/>
    </xf>
    <xf numFmtId="49" fontId="2" fillId="0" borderId="36" xfId="0" applyFont="1" applyFill="1" applyBorder="1" applyAlignment="1" applyProtection="1">
      <alignment horizontal="center"/>
      <protection/>
    </xf>
    <xf numFmtId="4" fontId="2" fillId="0" borderId="37" xfId="0" applyFont="1" applyFill="1" applyBorder="1" applyAlignment="1" applyProtection="1">
      <alignment horizontal="right"/>
      <protection/>
    </xf>
    <xf numFmtId="4" fontId="2" fillId="0" borderId="38" xfId="0" applyFont="1" applyFill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24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" fillId="0" borderId="12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5" fillId="0" borderId="0" xfId="0" applyFont="1" applyAlignment="1">
      <alignment/>
    </xf>
    <xf numFmtId="0" fontId="5" fillId="0" borderId="3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3" fontId="2" fillId="0" borderId="10" xfId="0" applyFont="1" applyBorder="1" applyAlignment="1" applyProtection="1">
      <alignment horizontal="left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6" xfId="0" applyFont="1" applyBorder="1" applyAlignment="1" applyProtection="1">
      <alignment horizontal="right"/>
      <protection/>
    </xf>
    <xf numFmtId="49" fontId="4" fillId="0" borderId="31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2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 wrapText="1"/>
      <protection/>
    </xf>
    <xf numFmtId="49" fontId="2" fillId="0" borderId="44" xfId="0" applyFont="1" applyFill="1" applyBorder="1" applyAlignment="1" applyProtection="1">
      <alignment horizontal="center" vertical="center" wrapText="1"/>
      <protection/>
    </xf>
    <xf numFmtId="49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/>
      <protection/>
    </xf>
    <xf numFmtId="49" fontId="2" fillId="0" borderId="44" xfId="0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49" fontId="2" fillId="0" borderId="0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workbookViewId="0" topLeftCell="A58">
      <selection activeCell="D66" sqref="D66"/>
    </sheetView>
  </sheetViews>
  <sheetFormatPr defaultColWidth="9.140625" defaultRowHeight="12.75" customHeight="1"/>
  <cols>
    <col min="1" max="1" width="37.00390625" style="0" customWidth="1"/>
    <col min="2" max="2" width="6.140625" style="0" customWidth="1"/>
    <col min="3" max="3" width="23.8515625" style="0" customWidth="1"/>
    <col min="4" max="4" width="17.57421875" style="0" customWidth="1"/>
    <col min="5" max="5" width="15.7109375" style="0" customWidth="1"/>
    <col min="6" max="6" width="15.00390625" style="0" customWidth="1"/>
    <col min="7" max="7" width="9.7109375" style="0" customWidth="1"/>
    <col min="8" max="8" width="8.8515625" style="0" hidden="1" customWidth="1"/>
  </cols>
  <sheetData>
    <row r="1" spans="1:6" ht="15">
      <c r="A1" s="132"/>
      <c r="B1" s="132"/>
      <c r="C1" s="132"/>
      <c r="D1" s="132"/>
      <c r="E1" s="2"/>
      <c r="F1" s="2"/>
    </row>
    <row r="2" spans="1:6" ht="16.5" customHeight="1">
      <c r="A2" s="132" t="s">
        <v>0</v>
      </c>
      <c r="B2" s="132"/>
      <c r="C2" s="132"/>
      <c r="D2" s="13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262</v>
      </c>
    </row>
    <row r="4" spans="1:6" ht="12.75">
      <c r="A4" s="133" t="s">
        <v>312</v>
      </c>
      <c r="B4" s="133"/>
      <c r="C4" s="133"/>
      <c r="D4" s="133"/>
      <c r="E4" s="3" t="s">
        <v>3</v>
      </c>
      <c r="F4" s="8">
        <v>43132</v>
      </c>
    </row>
    <row r="5" spans="1:6" ht="12.75">
      <c r="A5" s="9"/>
      <c r="B5" s="9"/>
      <c r="C5" s="9"/>
      <c r="D5" s="9"/>
      <c r="E5" s="3" t="s">
        <v>4</v>
      </c>
      <c r="F5" s="10" t="s">
        <v>14</v>
      </c>
    </row>
    <row r="6" spans="1:6" ht="12.75">
      <c r="A6" s="11" t="s">
        <v>5</v>
      </c>
      <c r="B6" s="134" t="s">
        <v>13</v>
      </c>
      <c r="C6" s="135"/>
      <c r="D6" s="135"/>
      <c r="E6" s="3" t="s">
        <v>6</v>
      </c>
      <c r="F6" s="10" t="s">
        <v>15</v>
      </c>
    </row>
    <row r="7" spans="1:6" ht="12.75">
      <c r="A7" s="11" t="s">
        <v>7</v>
      </c>
      <c r="B7" s="139" t="s">
        <v>263</v>
      </c>
      <c r="C7" s="139"/>
      <c r="D7" s="139"/>
      <c r="E7" s="3" t="s">
        <v>8</v>
      </c>
      <c r="F7" s="12" t="s">
        <v>16</v>
      </c>
    </row>
    <row r="8" spans="1:6" ht="12.75">
      <c r="A8" s="11" t="s">
        <v>9</v>
      </c>
      <c r="B8" s="11"/>
      <c r="C8" s="11"/>
      <c r="D8" s="13"/>
      <c r="E8" s="3"/>
      <c r="F8" s="14"/>
    </row>
    <row r="9" spans="1:6" ht="12.75">
      <c r="A9" s="11" t="s">
        <v>264</v>
      </c>
      <c r="B9" s="11"/>
      <c r="C9" s="15"/>
      <c r="D9" s="13"/>
      <c r="E9" s="3" t="s">
        <v>10</v>
      </c>
      <c r="F9" s="16" t="s">
        <v>11</v>
      </c>
    </row>
    <row r="10" spans="1:8" ht="12.75">
      <c r="A10" s="140" t="s">
        <v>17</v>
      </c>
      <c r="B10" s="140"/>
      <c r="C10" s="140"/>
      <c r="D10" s="140"/>
      <c r="E10" s="140"/>
      <c r="F10" s="140"/>
      <c r="G10" s="17"/>
      <c r="H10" s="9"/>
    </row>
    <row r="11" spans="1:8" ht="12.75">
      <c r="A11" s="140" t="s">
        <v>18</v>
      </c>
      <c r="B11" s="140"/>
      <c r="C11" s="140"/>
      <c r="D11" s="140"/>
      <c r="E11" s="140"/>
      <c r="F11" s="140"/>
      <c r="G11" s="17"/>
      <c r="H11" s="9"/>
    </row>
    <row r="12" spans="1:6" ht="20.25" customHeight="1">
      <c r="A12" s="132" t="s">
        <v>19</v>
      </c>
      <c r="B12" s="132"/>
      <c r="C12" s="132"/>
      <c r="D12" s="132"/>
      <c r="E12" s="1"/>
      <c r="F12" s="18"/>
    </row>
    <row r="13" spans="1:6" ht="3.75" customHeight="1">
      <c r="A13" s="136" t="s">
        <v>20</v>
      </c>
      <c r="B13" s="147" t="s">
        <v>21</v>
      </c>
      <c r="C13" s="147" t="s">
        <v>22</v>
      </c>
      <c r="D13" s="144" t="s">
        <v>23</v>
      </c>
      <c r="E13" s="144" t="s">
        <v>24</v>
      </c>
      <c r="F13" s="141" t="s">
        <v>25</v>
      </c>
    </row>
    <row r="14" spans="1:6" ht="3" customHeight="1">
      <c r="A14" s="137"/>
      <c r="B14" s="148"/>
      <c r="C14" s="148"/>
      <c r="D14" s="145"/>
      <c r="E14" s="145"/>
      <c r="F14" s="142"/>
    </row>
    <row r="15" spans="1:6" ht="3" customHeight="1">
      <c r="A15" s="137"/>
      <c r="B15" s="148"/>
      <c r="C15" s="148"/>
      <c r="D15" s="145"/>
      <c r="E15" s="145"/>
      <c r="F15" s="142"/>
    </row>
    <row r="16" spans="1:6" ht="3" customHeight="1">
      <c r="A16" s="137"/>
      <c r="B16" s="148"/>
      <c r="C16" s="148"/>
      <c r="D16" s="145"/>
      <c r="E16" s="145"/>
      <c r="F16" s="142"/>
    </row>
    <row r="17" spans="1:6" ht="3" customHeight="1">
      <c r="A17" s="137"/>
      <c r="B17" s="148"/>
      <c r="C17" s="148"/>
      <c r="D17" s="145"/>
      <c r="E17" s="145"/>
      <c r="F17" s="142"/>
    </row>
    <row r="18" spans="1:6" ht="3" customHeight="1">
      <c r="A18" s="137"/>
      <c r="B18" s="148"/>
      <c r="C18" s="148"/>
      <c r="D18" s="145"/>
      <c r="E18" s="145"/>
      <c r="F18" s="142"/>
    </row>
    <row r="19" spans="1:6" ht="23.25" customHeight="1">
      <c r="A19" s="138"/>
      <c r="B19" s="149"/>
      <c r="C19" s="149"/>
      <c r="D19" s="146"/>
      <c r="E19" s="146"/>
      <c r="F19" s="143"/>
    </row>
    <row r="20" spans="1:6" ht="12" customHeight="1">
      <c r="A20" s="19">
        <v>1</v>
      </c>
      <c r="B20" s="20">
        <v>2</v>
      </c>
      <c r="C20" s="21">
        <v>3</v>
      </c>
      <c r="D20" s="22" t="s">
        <v>26</v>
      </c>
      <c r="E20" s="23" t="s">
        <v>27</v>
      </c>
      <c r="F20" s="24" t="s">
        <v>28</v>
      </c>
    </row>
    <row r="21" spans="1:6" ht="12.75">
      <c r="A21" s="59" t="s">
        <v>29</v>
      </c>
      <c r="B21" s="60" t="s">
        <v>30</v>
      </c>
      <c r="C21" s="61" t="s">
        <v>31</v>
      </c>
      <c r="D21" s="114">
        <f>D23+D53</f>
        <v>6170900.05</v>
      </c>
      <c r="E21" s="114">
        <f>E23+E53</f>
        <v>325156.6</v>
      </c>
      <c r="F21" s="114">
        <f>E21-D21</f>
        <v>-5845743.45</v>
      </c>
    </row>
    <row r="22" spans="1:6" ht="12.75">
      <c r="A22" s="62" t="s">
        <v>32</v>
      </c>
      <c r="B22" s="63"/>
      <c r="C22" s="64"/>
      <c r="D22" s="115"/>
      <c r="E22" s="115"/>
      <c r="F22" s="114">
        <f aca="true" t="shared" si="0" ref="F22:F71">E22-D22</f>
        <v>0</v>
      </c>
    </row>
    <row r="23" spans="1:6" ht="12.75">
      <c r="A23" s="65" t="s">
        <v>33</v>
      </c>
      <c r="B23" s="66" t="s">
        <v>30</v>
      </c>
      <c r="C23" s="67" t="s">
        <v>34</v>
      </c>
      <c r="D23" s="116">
        <f>FIO+D29+D32+D40+D44+D48</f>
        <v>2621700</v>
      </c>
      <c r="E23" s="116">
        <f>E24+E29+E32+E40+E44+E48</f>
        <v>64056.6</v>
      </c>
      <c r="F23" s="114">
        <f t="shared" si="0"/>
        <v>-2557643.4</v>
      </c>
    </row>
    <row r="24" spans="1:6" ht="12.75">
      <c r="A24" s="65" t="s">
        <v>35</v>
      </c>
      <c r="B24" s="66" t="s">
        <v>30</v>
      </c>
      <c r="C24" s="67" t="s">
        <v>36</v>
      </c>
      <c r="D24" s="116">
        <f>D25</f>
        <v>286000</v>
      </c>
      <c r="E24" s="116">
        <f>E25</f>
        <v>1681.11</v>
      </c>
      <c r="F24" s="114">
        <f t="shared" si="0"/>
        <v>-284318.89</v>
      </c>
    </row>
    <row r="25" spans="1:6" ht="12.75">
      <c r="A25" s="28" t="s">
        <v>37</v>
      </c>
      <c r="B25" s="29" t="s">
        <v>30</v>
      </c>
      <c r="C25" s="30" t="s">
        <v>38</v>
      </c>
      <c r="D25" s="117">
        <f>D26+D27+D28</f>
        <v>286000</v>
      </c>
      <c r="E25" s="117">
        <f>E26+E27+E28</f>
        <v>1681.11</v>
      </c>
      <c r="F25" s="118">
        <f t="shared" si="0"/>
        <v>-284318.89</v>
      </c>
    </row>
    <row r="26" spans="1:6" ht="78.75">
      <c r="A26" s="28" t="s">
        <v>39</v>
      </c>
      <c r="B26" s="29" t="s">
        <v>30</v>
      </c>
      <c r="C26" s="30" t="s">
        <v>40</v>
      </c>
      <c r="D26" s="117">
        <v>284000</v>
      </c>
      <c r="E26" s="117">
        <v>1681.11</v>
      </c>
      <c r="F26" s="118">
        <f t="shared" si="0"/>
        <v>-282318.89</v>
      </c>
    </row>
    <row r="27" spans="1:6" ht="112.5">
      <c r="A27" s="31" t="s">
        <v>42</v>
      </c>
      <c r="B27" s="29" t="s">
        <v>30</v>
      </c>
      <c r="C27" s="30" t="s">
        <v>43</v>
      </c>
      <c r="D27" s="117">
        <v>500</v>
      </c>
      <c r="E27" s="117">
        <v>0</v>
      </c>
      <c r="F27" s="118">
        <f t="shared" si="0"/>
        <v>-500</v>
      </c>
    </row>
    <row r="28" spans="1:6" ht="45">
      <c r="A28" s="28" t="s">
        <v>44</v>
      </c>
      <c r="B28" s="29" t="s">
        <v>30</v>
      </c>
      <c r="C28" s="30" t="s">
        <v>45</v>
      </c>
      <c r="D28" s="117">
        <v>1500</v>
      </c>
      <c r="E28" s="117">
        <v>0</v>
      </c>
      <c r="F28" s="118">
        <f t="shared" si="0"/>
        <v>-1500</v>
      </c>
    </row>
    <row r="29" spans="1:6" ht="12.75">
      <c r="A29" s="65" t="s">
        <v>46</v>
      </c>
      <c r="B29" s="66" t="s">
        <v>30</v>
      </c>
      <c r="C29" s="67" t="s">
        <v>47</v>
      </c>
      <c r="D29" s="116">
        <f>D30</f>
        <v>371300</v>
      </c>
      <c r="E29" s="116">
        <f>E30</f>
        <v>0</v>
      </c>
      <c r="F29" s="114">
        <f t="shared" si="0"/>
        <v>-371300</v>
      </c>
    </row>
    <row r="30" spans="1:6" ht="12.75">
      <c r="A30" s="28" t="s">
        <v>48</v>
      </c>
      <c r="B30" s="29" t="s">
        <v>30</v>
      </c>
      <c r="C30" s="30" t="s">
        <v>49</v>
      </c>
      <c r="D30" s="117">
        <f>D31</f>
        <v>371300</v>
      </c>
      <c r="E30" s="117">
        <f>E31</f>
        <v>0</v>
      </c>
      <c r="F30" s="118">
        <f t="shared" si="0"/>
        <v>-371300</v>
      </c>
    </row>
    <row r="31" spans="1:6" ht="12.75">
      <c r="A31" s="28" t="s">
        <v>48</v>
      </c>
      <c r="B31" s="29" t="s">
        <v>30</v>
      </c>
      <c r="C31" s="30" t="s">
        <v>265</v>
      </c>
      <c r="D31" s="117">
        <v>371300</v>
      </c>
      <c r="E31" s="117">
        <v>0</v>
      </c>
      <c r="F31" s="118">
        <f t="shared" si="0"/>
        <v>-371300</v>
      </c>
    </row>
    <row r="32" spans="1:6" ht="12.75">
      <c r="A32" s="65" t="s">
        <v>50</v>
      </c>
      <c r="B32" s="66" t="s">
        <v>30</v>
      </c>
      <c r="C32" s="67" t="s">
        <v>51</v>
      </c>
      <c r="D32" s="116">
        <f>D33+D35</f>
        <v>1851200</v>
      </c>
      <c r="E32" s="116">
        <f>E33+E35</f>
        <v>62175.49</v>
      </c>
      <c r="F32" s="114">
        <f t="shared" si="0"/>
        <v>-1789024.51</v>
      </c>
    </row>
    <row r="33" spans="1:6" ht="12.75">
      <c r="A33" s="65" t="s">
        <v>52</v>
      </c>
      <c r="B33" s="66" t="s">
        <v>30</v>
      </c>
      <c r="C33" s="67" t="s">
        <v>53</v>
      </c>
      <c r="D33" s="116">
        <f>D34</f>
        <v>104100</v>
      </c>
      <c r="E33" s="116">
        <f>E34</f>
        <v>-2550.99</v>
      </c>
      <c r="F33" s="114">
        <f t="shared" si="0"/>
        <v>-106650.99</v>
      </c>
    </row>
    <row r="34" spans="1:6" ht="45">
      <c r="A34" s="28" t="s">
        <v>54</v>
      </c>
      <c r="B34" s="29" t="s">
        <v>30</v>
      </c>
      <c r="C34" s="30" t="s">
        <v>55</v>
      </c>
      <c r="D34" s="117">
        <v>104100</v>
      </c>
      <c r="E34" s="117">
        <v>-2550.99</v>
      </c>
      <c r="F34" s="118">
        <f t="shared" si="0"/>
        <v>-106650.99</v>
      </c>
    </row>
    <row r="35" spans="1:6" ht="12.75">
      <c r="A35" s="65" t="s">
        <v>56</v>
      </c>
      <c r="B35" s="66" t="s">
        <v>30</v>
      </c>
      <c r="C35" s="67" t="s">
        <v>57</v>
      </c>
      <c r="D35" s="116">
        <f>D36+D38</f>
        <v>1747100</v>
      </c>
      <c r="E35" s="116">
        <f>E36+E38</f>
        <v>64726.479999999996</v>
      </c>
      <c r="F35" s="114">
        <f t="shared" si="0"/>
        <v>-1682373.52</v>
      </c>
    </row>
    <row r="36" spans="1:6" ht="12.75">
      <c r="A36" s="28" t="s">
        <v>58</v>
      </c>
      <c r="B36" s="29" t="s">
        <v>30</v>
      </c>
      <c r="C36" s="30" t="s">
        <v>59</v>
      </c>
      <c r="D36" s="117">
        <f>D37</f>
        <v>252400</v>
      </c>
      <c r="E36" s="117">
        <f>E37</f>
        <v>49959</v>
      </c>
      <c r="F36" s="118">
        <f t="shared" si="0"/>
        <v>-202441</v>
      </c>
    </row>
    <row r="37" spans="1:6" ht="33.75">
      <c r="A37" s="28" t="s">
        <v>60</v>
      </c>
      <c r="B37" s="29" t="s">
        <v>30</v>
      </c>
      <c r="C37" s="30" t="s">
        <v>61</v>
      </c>
      <c r="D37" s="117">
        <v>252400</v>
      </c>
      <c r="E37" s="117">
        <v>49959</v>
      </c>
      <c r="F37" s="118">
        <f t="shared" si="0"/>
        <v>-202441</v>
      </c>
    </row>
    <row r="38" spans="1:6" ht="12.75">
      <c r="A38" s="28" t="s">
        <v>62</v>
      </c>
      <c r="B38" s="29" t="s">
        <v>30</v>
      </c>
      <c r="C38" s="30" t="s">
        <v>63</v>
      </c>
      <c r="D38" s="117">
        <f>D39</f>
        <v>1494700</v>
      </c>
      <c r="E38" s="117">
        <f>E39</f>
        <v>14767.48</v>
      </c>
      <c r="F38" s="118">
        <f t="shared" si="0"/>
        <v>-1479932.52</v>
      </c>
    </row>
    <row r="39" spans="1:6" ht="45">
      <c r="A39" s="28" t="s">
        <v>64</v>
      </c>
      <c r="B39" s="29" t="s">
        <v>30</v>
      </c>
      <c r="C39" s="30" t="s">
        <v>65</v>
      </c>
      <c r="D39" s="117">
        <v>1494700</v>
      </c>
      <c r="E39" s="117">
        <v>14767.48</v>
      </c>
      <c r="F39" s="118">
        <f t="shared" si="0"/>
        <v>-1479932.52</v>
      </c>
    </row>
    <row r="40" spans="1:6" ht="12.75">
      <c r="A40" s="65" t="s">
        <v>66</v>
      </c>
      <c r="B40" s="66" t="s">
        <v>30</v>
      </c>
      <c r="C40" s="67" t="s">
        <v>67</v>
      </c>
      <c r="D40" s="116">
        <f aca="true" t="shared" si="1" ref="D40:E42">D41</f>
        <v>2700</v>
      </c>
      <c r="E40" s="116">
        <f t="shared" si="1"/>
        <v>200</v>
      </c>
      <c r="F40" s="114">
        <f t="shared" si="0"/>
        <v>-2500</v>
      </c>
    </row>
    <row r="41" spans="1:6" ht="45">
      <c r="A41" s="28" t="s">
        <v>68</v>
      </c>
      <c r="B41" s="29" t="s">
        <v>30</v>
      </c>
      <c r="C41" s="30" t="s">
        <v>69</v>
      </c>
      <c r="D41" s="117">
        <f t="shared" si="1"/>
        <v>2700</v>
      </c>
      <c r="E41" s="117">
        <f t="shared" si="1"/>
        <v>200</v>
      </c>
      <c r="F41" s="118">
        <f t="shared" si="0"/>
        <v>-2500</v>
      </c>
    </row>
    <row r="42" spans="1:6" ht="78.75">
      <c r="A42" s="28" t="s">
        <v>70</v>
      </c>
      <c r="B42" s="29" t="s">
        <v>30</v>
      </c>
      <c r="C42" s="30" t="s">
        <v>71</v>
      </c>
      <c r="D42" s="117">
        <f t="shared" si="1"/>
        <v>2700</v>
      </c>
      <c r="E42" s="117">
        <f t="shared" si="1"/>
        <v>200</v>
      </c>
      <c r="F42" s="118">
        <f t="shared" si="0"/>
        <v>-2500</v>
      </c>
    </row>
    <row r="43" spans="1:6" ht="66.75" customHeight="1">
      <c r="A43" s="28" t="s">
        <v>70</v>
      </c>
      <c r="B43" s="29" t="s">
        <v>30</v>
      </c>
      <c r="C43" s="30" t="s">
        <v>72</v>
      </c>
      <c r="D43" s="117">
        <v>2700</v>
      </c>
      <c r="E43" s="117">
        <v>200</v>
      </c>
      <c r="F43" s="118">
        <f t="shared" si="0"/>
        <v>-2500</v>
      </c>
    </row>
    <row r="44" spans="1:6" ht="33.75">
      <c r="A44" s="65" t="s">
        <v>73</v>
      </c>
      <c r="B44" s="66" t="s">
        <v>30</v>
      </c>
      <c r="C44" s="67" t="s">
        <v>74</v>
      </c>
      <c r="D44" s="116">
        <f aca="true" t="shared" si="2" ref="D44:E46">D45</f>
        <v>110500</v>
      </c>
      <c r="E44" s="116">
        <f t="shared" si="2"/>
        <v>0</v>
      </c>
      <c r="F44" s="114">
        <f t="shared" si="0"/>
        <v>-110500</v>
      </c>
    </row>
    <row r="45" spans="1:6" ht="90">
      <c r="A45" s="31" t="s">
        <v>75</v>
      </c>
      <c r="B45" s="29" t="s">
        <v>30</v>
      </c>
      <c r="C45" s="30" t="s">
        <v>76</v>
      </c>
      <c r="D45" s="117">
        <f t="shared" si="2"/>
        <v>110500</v>
      </c>
      <c r="E45" s="117">
        <f t="shared" si="2"/>
        <v>0</v>
      </c>
      <c r="F45" s="118">
        <f t="shared" si="0"/>
        <v>-110500</v>
      </c>
    </row>
    <row r="46" spans="1:6" ht="90">
      <c r="A46" s="31" t="s">
        <v>77</v>
      </c>
      <c r="B46" s="29" t="s">
        <v>30</v>
      </c>
      <c r="C46" s="30" t="s">
        <v>78</v>
      </c>
      <c r="D46" s="117">
        <f t="shared" si="2"/>
        <v>110500</v>
      </c>
      <c r="E46" s="117">
        <f t="shared" si="2"/>
        <v>0</v>
      </c>
      <c r="F46" s="118">
        <f t="shared" si="0"/>
        <v>-110500</v>
      </c>
    </row>
    <row r="47" spans="1:6" ht="78.75">
      <c r="A47" s="28" t="s">
        <v>79</v>
      </c>
      <c r="B47" s="29" t="s">
        <v>30</v>
      </c>
      <c r="C47" s="30" t="s">
        <v>80</v>
      </c>
      <c r="D47" s="117">
        <v>110500</v>
      </c>
      <c r="E47" s="117">
        <v>0</v>
      </c>
      <c r="F47" s="118">
        <f t="shared" si="0"/>
        <v>-110500</v>
      </c>
    </row>
    <row r="48" spans="1:6" ht="12.75">
      <c r="A48" s="65" t="s">
        <v>266</v>
      </c>
      <c r="B48" s="66" t="s">
        <v>30</v>
      </c>
      <c r="C48" s="67" t="s">
        <v>267</v>
      </c>
      <c r="D48" s="116">
        <f>D49</f>
        <v>0</v>
      </c>
      <c r="E48" s="116">
        <f>E49</f>
        <v>0</v>
      </c>
      <c r="F48" s="114">
        <f t="shared" si="0"/>
        <v>0</v>
      </c>
    </row>
    <row r="49" spans="1:6" ht="45">
      <c r="A49" s="28" t="s">
        <v>268</v>
      </c>
      <c r="B49" s="29" t="s">
        <v>30</v>
      </c>
      <c r="C49" s="30" t="s">
        <v>269</v>
      </c>
      <c r="D49" s="117">
        <f>D50</f>
        <v>0</v>
      </c>
      <c r="E49" s="117">
        <f>E50</f>
        <v>0</v>
      </c>
      <c r="F49" s="118">
        <f t="shared" si="0"/>
        <v>0</v>
      </c>
    </row>
    <row r="50" spans="1:6" ht="56.25">
      <c r="A50" s="28" t="s">
        <v>270</v>
      </c>
      <c r="B50" s="29" t="s">
        <v>30</v>
      </c>
      <c r="C50" s="30" t="s">
        <v>271</v>
      </c>
      <c r="D50" s="117">
        <f>D51+D52</f>
        <v>0</v>
      </c>
      <c r="E50" s="117">
        <f>E51+E52</f>
        <v>0</v>
      </c>
      <c r="F50" s="118">
        <f t="shared" si="0"/>
        <v>0</v>
      </c>
    </row>
    <row r="51" spans="1:6" ht="56.25">
      <c r="A51" s="28" t="s">
        <v>270</v>
      </c>
      <c r="B51" s="29" t="s">
        <v>30</v>
      </c>
      <c r="C51" s="30" t="s">
        <v>272</v>
      </c>
      <c r="D51" s="117">
        <v>0</v>
      </c>
      <c r="E51" s="117">
        <v>0</v>
      </c>
      <c r="F51" s="118">
        <f t="shared" si="0"/>
        <v>0</v>
      </c>
    </row>
    <row r="52" spans="1:6" ht="56.25">
      <c r="A52" s="28" t="s">
        <v>270</v>
      </c>
      <c r="B52" s="29" t="s">
        <v>30</v>
      </c>
      <c r="C52" s="30" t="s">
        <v>273</v>
      </c>
      <c r="D52" s="117">
        <v>0</v>
      </c>
      <c r="E52" s="117">
        <v>0</v>
      </c>
      <c r="F52" s="118">
        <f t="shared" si="0"/>
        <v>0</v>
      </c>
    </row>
    <row r="53" spans="1:6" ht="12.75">
      <c r="A53" s="65" t="s">
        <v>81</v>
      </c>
      <c r="B53" s="66" t="s">
        <v>30</v>
      </c>
      <c r="C53" s="67" t="s">
        <v>82</v>
      </c>
      <c r="D53" s="116">
        <f>D54+D68</f>
        <v>3549200.05</v>
      </c>
      <c r="E53" s="116">
        <f>E54+E68</f>
        <v>261100</v>
      </c>
      <c r="F53" s="114">
        <f t="shared" si="0"/>
        <v>-3288100.05</v>
      </c>
    </row>
    <row r="54" spans="1:6" ht="33.75">
      <c r="A54" s="65" t="s">
        <v>83</v>
      </c>
      <c r="B54" s="66" t="s">
        <v>30</v>
      </c>
      <c r="C54" s="67" t="s">
        <v>84</v>
      </c>
      <c r="D54" s="116">
        <f>D55+D58+D63</f>
        <v>3549200.05</v>
      </c>
      <c r="E54" s="116">
        <f>E55+E58+E63</f>
        <v>261100</v>
      </c>
      <c r="F54" s="114">
        <f t="shared" si="0"/>
        <v>-3288100.05</v>
      </c>
    </row>
    <row r="55" spans="1:6" ht="22.5">
      <c r="A55" s="65" t="s">
        <v>85</v>
      </c>
      <c r="B55" s="66" t="s">
        <v>30</v>
      </c>
      <c r="C55" s="67" t="s">
        <v>86</v>
      </c>
      <c r="D55" s="116">
        <f>D56</f>
        <v>2349900</v>
      </c>
      <c r="E55" s="116">
        <f>E56</f>
        <v>261100</v>
      </c>
      <c r="F55" s="114">
        <f t="shared" si="0"/>
        <v>-2088800</v>
      </c>
    </row>
    <row r="56" spans="1:6" ht="22.5">
      <c r="A56" s="28" t="s">
        <v>87</v>
      </c>
      <c r="B56" s="29" t="s">
        <v>30</v>
      </c>
      <c r="C56" s="30" t="s">
        <v>88</v>
      </c>
      <c r="D56" s="117">
        <f>D57</f>
        <v>2349900</v>
      </c>
      <c r="E56" s="117">
        <f>E57</f>
        <v>261100</v>
      </c>
      <c r="F56" s="118">
        <f t="shared" si="0"/>
        <v>-2088800</v>
      </c>
    </row>
    <row r="57" spans="1:6" ht="22.5">
      <c r="A57" s="28" t="s">
        <v>89</v>
      </c>
      <c r="B57" s="29" t="s">
        <v>30</v>
      </c>
      <c r="C57" s="30" t="s">
        <v>90</v>
      </c>
      <c r="D57" s="117">
        <v>2349900</v>
      </c>
      <c r="E57" s="117">
        <v>261100</v>
      </c>
      <c r="F57" s="118">
        <f t="shared" si="0"/>
        <v>-2088800</v>
      </c>
    </row>
    <row r="58" spans="1:6" ht="22.5">
      <c r="A58" s="65" t="s">
        <v>91</v>
      </c>
      <c r="B58" s="66" t="s">
        <v>30</v>
      </c>
      <c r="C58" s="67" t="s">
        <v>92</v>
      </c>
      <c r="D58" s="116">
        <f>D59+D61</f>
        <v>76000</v>
      </c>
      <c r="E58" s="116">
        <f>E59+E61</f>
        <v>0</v>
      </c>
      <c r="F58" s="114">
        <f t="shared" si="0"/>
        <v>-76000</v>
      </c>
    </row>
    <row r="59" spans="1:6" ht="33.75">
      <c r="A59" s="28" t="s">
        <v>93</v>
      </c>
      <c r="B59" s="29" t="s">
        <v>30</v>
      </c>
      <c r="C59" s="30" t="s">
        <v>94</v>
      </c>
      <c r="D59" s="117">
        <f>D60</f>
        <v>200</v>
      </c>
      <c r="E59" s="117">
        <f>E60</f>
        <v>0</v>
      </c>
      <c r="F59" s="118">
        <f t="shared" si="0"/>
        <v>-200</v>
      </c>
    </row>
    <row r="60" spans="1:6" ht="33.75">
      <c r="A60" s="28" t="s">
        <v>95</v>
      </c>
      <c r="B60" s="29" t="s">
        <v>30</v>
      </c>
      <c r="C60" s="30" t="s">
        <v>96</v>
      </c>
      <c r="D60" s="117">
        <v>200</v>
      </c>
      <c r="E60" s="117">
        <v>0</v>
      </c>
      <c r="F60" s="118">
        <f t="shared" si="0"/>
        <v>-200</v>
      </c>
    </row>
    <row r="61" spans="1:6" ht="33.75">
      <c r="A61" s="28" t="s">
        <v>97</v>
      </c>
      <c r="B61" s="29" t="s">
        <v>30</v>
      </c>
      <c r="C61" s="30" t="s">
        <v>98</v>
      </c>
      <c r="D61" s="117">
        <f>D62</f>
        <v>75800</v>
      </c>
      <c r="E61" s="117">
        <f>E62</f>
        <v>0</v>
      </c>
      <c r="F61" s="118">
        <f t="shared" si="0"/>
        <v>-75800</v>
      </c>
    </row>
    <row r="62" spans="1:6" ht="45">
      <c r="A62" s="28" t="s">
        <v>99</v>
      </c>
      <c r="B62" s="29" t="s">
        <v>30</v>
      </c>
      <c r="C62" s="30" t="s">
        <v>100</v>
      </c>
      <c r="D62" s="117">
        <v>75800</v>
      </c>
      <c r="E62" s="117">
        <v>0</v>
      </c>
      <c r="F62" s="118">
        <f t="shared" si="0"/>
        <v>-75800</v>
      </c>
    </row>
    <row r="63" spans="1:6" ht="12.75">
      <c r="A63" s="65" t="s">
        <v>214</v>
      </c>
      <c r="B63" s="66" t="s">
        <v>30</v>
      </c>
      <c r="C63" s="67" t="s">
        <v>274</v>
      </c>
      <c r="D63" s="116">
        <f>D64+D66</f>
        <v>1123300.05</v>
      </c>
      <c r="E63" s="116">
        <f>E64+E66</f>
        <v>0</v>
      </c>
      <c r="F63" s="114">
        <f t="shared" si="0"/>
        <v>-1123300.05</v>
      </c>
    </row>
    <row r="64" spans="1:6" ht="67.5">
      <c r="A64" s="65" t="s">
        <v>275</v>
      </c>
      <c r="B64" s="66" t="s">
        <v>30</v>
      </c>
      <c r="C64" s="67" t="s">
        <v>276</v>
      </c>
      <c r="D64" s="116">
        <f>D65</f>
        <v>750600.05</v>
      </c>
      <c r="E64" s="116">
        <f>E65</f>
        <v>0</v>
      </c>
      <c r="F64" s="114">
        <f t="shared" si="0"/>
        <v>-750600.05</v>
      </c>
    </row>
    <row r="65" spans="1:6" ht="67.5">
      <c r="A65" s="28" t="s">
        <v>277</v>
      </c>
      <c r="B65" s="29" t="s">
        <v>30</v>
      </c>
      <c r="C65" s="30" t="s">
        <v>278</v>
      </c>
      <c r="D65" s="117">
        <v>750600.05</v>
      </c>
      <c r="E65" s="117">
        <v>0</v>
      </c>
      <c r="F65" s="118">
        <f t="shared" si="0"/>
        <v>-750600.05</v>
      </c>
    </row>
    <row r="66" spans="1:6" ht="22.5">
      <c r="A66" s="65" t="s">
        <v>279</v>
      </c>
      <c r="B66" s="66" t="s">
        <v>30</v>
      </c>
      <c r="C66" s="67" t="s">
        <v>280</v>
      </c>
      <c r="D66" s="116">
        <f>D67</f>
        <v>372700</v>
      </c>
      <c r="E66" s="116">
        <f>E67</f>
        <v>0</v>
      </c>
      <c r="F66" s="114">
        <f t="shared" si="0"/>
        <v>-372700</v>
      </c>
    </row>
    <row r="67" spans="1:6" ht="22.5">
      <c r="A67" s="28" t="s">
        <v>281</v>
      </c>
      <c r="B67" s="29" t="s">
        <v>30</v>
      </c>
      <c r="C67" s="30" t="s">
        <v>282</v>
      </c>
      <c r="D67" s="117">
        <v>372700</v>
      </c>
      <c r="E67" s="117">
        <v>0</v>
      </c>
      <c r="F67" s="118">
        <f t="shared" si="0"/>
        <v>-372700</v>
      </c>
    </row>
    <row r="68" spans="1:6" ht="90">
      <c r="A68" s="65" t="s">
        <v>283</v>
      </c>
      <c r="B68" s="66" t="s">
        <v>30</v>
      </c>
      <c r="C68" s="67" t="s">
        <v>284</v>
      </c>
      <c r="D68" s="116">
        <f aca="true" t="shared" si="3" ref="D68:E70">D69</f>
        <v>0</v>
      </c>
      <c r="E68" s="116">
        <f t="shared" si="3"/>
        <v>0</v>
      </c>
      <c r="F68" s="114">
        <f t="shared" si="0"/>
        <v>0</v>
      </c>
    </row>
    <row r="69" spans="1:6" ht="67.5">
      <c r="A69" s="28" t="s">
        <v>285</v>
      </c>
      <c r="B69" s="29" t="s">
        <v>30</v>
      </c>
      <c r="C69" s="30" t="s">
        <v>286</v>
      </c>
      <c r="D69" s="117">
        <f t="shared" si="3"/>
        <v>0</v>
      </c>
      <c r="E69" s="117">
        <f t="shared" si="3"/>
        <v>0</v>
      </c>
      <c r="F69" s="118">
        <f t="shared" si="0"/>
        <v>0</v>
      </c>
    </row>
    <row r="70" spans="1:6" ht="67.5">
      <c r="A70" s="28" t="s">
        <v>287</v>
      </c>
      <c r="B70" s="29" t="s">
        <v>30</v>
      </c>
      <c r="C70" s="30" t="s">
        <v>288</v>
      </c>
      <c r="D70" s="117">
        <f t="shared" si="3"/>
        <v>0</v>
      </c>
      <c r="E70" s="117">
        <f t="shared" si="3"/>
        <v>0</v>
      </c>
      <c r="F70" s="118">
        <f t="shared" si="0"/>
        <v>0</v>
      </c>
    </row>
    <row r="71" spans="1:6" ht="56.25">
      <c r="A71" s="28" t="s">
        <v>289</v>
      </c>
      <c r="B71" s="29" t="s">
        <v>30</v>
      </c>
      <c r="C71" s="30" t="s">
        <v>290</v>
      </c>
      <c r="D71" s="117">
        <v>0</v>
      </c>
      <c r="E71" s="117">
        <v>0</v>
      </c>
      <c r="F71" s="118">
        <f t="shared" si="0"/>
        <v>0</v>
      </c>
    </row>
    <row r="72" spans="1:6" ht="12.75" customHeight="1">
      <c r="A72" s="32"/>
      <c r="B72" s="33"/>
      <c r="C72" s="33"/>
      <c r="D72" s="34"/>
      <c r="E72" s="34"/>
      <c r="F72" s="34"/>
    </row>
  </sheetData>
  <mergeCells count="14"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  <mergeCell ref="A1:D1"/>
    <mergeCell ref="A4:D4"/>
    <mergeCell ref="A2:D2"/>
    <mergeCell ref="B6:D6"/>
  </mergeCells>
  <conditionalFormatting sqref="F21:F71">
    <cfRule type="cellIs" priority="1" dxfId="0" operator="equal" stopIfTrue="1">
      <formula>0</formula>
    </cfRule>
  </conditionalFormatting>
  <printOptions/>
  <pageMargins left="0.3937007874015748" right="0.16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9"/>
  <sheetViews>
    <sheetView showGridLines="0" tabSelected="1" workbookViewId="0" topLeftCell="A93">
      <selection activeCell="D60" sqref="D60"/>
    </sheetView>
  </sheetViews>
  <sheetFormatPr defaultColWidth="9.140625" defaultRowHeight="12.75" customHeight="1"/>
  <cols>
    <col min="1" max="1" width="39.00390625" style="70" customWidth="1"/>
    <col min="2" max="2" width="4.28125" style="70" customWidth="1"/>
    <col min="3" max="3" width="22.28125" style="70" customWidth="1"/>
    <col min="4" max="4" width="14.8515625" style="70" customWidth="1"/>
    <col min="5" max="5" width="14.421875" style="70" customWidth="1"/>
    <col min="6" max="6" width="14.00390625" style="70" customWidth="1"/>
    <col min="7" max="16384" width="9.140625" style="70" customWidth="1"/>
  </cols>
  <sheetData>
    <row r="2" spans="1:6" ht="15" customHeight="1">
      <c r="A2" s="154" t="s">
        <v>101</v>
      </c>
      <c r="B2" s="154"/>
      <c r="C2" s="154"/>
      <c r="D2" s="154"/>
      <c r="E2" s="68"/>
      <c r="F2" s="69" t="s">
        <v>102</v>
      </c>
    </row>
    <row r="3" spans="1:6" ht="13.5" customHeight="1">
      <c r="A3" s="71"/>
      <c r="B3" s="71"/>
      <c r="C3" s="72"/>
      <c r="D3" s="73"/>
      <c r="E3" s="73"/>
      <c r="F3" s="73"/>
    </row>
    <row r="4" spans="1:6" ht="9.75" customHeight="1">
      <c r="A4" s="155" t="s">
        <v>20</v>
      </c>
      <c r="B4" s="158" t="s">
        <v>21</v>
      </c>
      <c r="C4" s="152" t="s">
        <v>103</v>
      </c>
      <c r="D4" s="161" t="s">
        <v>23</v>
      </c>
      <c r="E4" s="164" t="s">
        <v>24</v>
      </c>
      <c r="F4" s="150" t="s">
        <v>25</v>
      </c>
    </row>
    <row r="5" spans="1:6" ht="5.25" customHeight="1">
      <c r="A5" s="156"/>
      <c r="B5" s="159"/>
      <c r="C5" s="153"/>
      <c r="D5" s="162"/>
      <c r="E5" s="165"/>
      <c r="F5" s="151"/>
    </row>
    <row r="6" spans="1:6" ht="9" customHeight="1">
      <c r="A6" s="156"/>
      <c r="B6" s="159"/>
      <c r="C6" s="153"/>
      <c r="D6" s="162"/>
      <c r="E6" s="165"/>
      <c r="F6" s="151"/>
    </row>
    <row r="7" spans="1:6" ht="6" customHeight="1">
      <c r="A7" s="156"/>
      <c r="B7" s="159"/>
      <c r="C7" s="153"/>
      <c r="D7" s="162"/>
      <c r="E7" s="165"/>
      <c r="F7" s="151"/>
    </row>
    <row r="8" spans="1:6" ht="6" customHeight="1">
      <c r="A8" s="156"/>
      <c r="B8" s="159"/>
      <c r="C8" s="153"/>
      <c r="D8" s="162"/>
      <c r="E8" s="165"/>
      <c r="F8" s="151"/>
    </row>
    <row r="9" spans="1:6" ht="10.5" customHeight="1">
      <c r="A9" s="156"/>
      <c r="B9" s="159"/>
      <c r="C9" s="153"/>
      <c r="D9" s="162"/>
      <c r="E9" s="165"/>
      <c r="F9" s="151"/>
    </row>
    <row r="10" spans="1:6" ht="3.75" customHeight="1" hidden="1">
      <c r="A10" s="156"/>
      <c r="B10" s="159"/>
      <c r="C10" s="74"/>
      <c r="D10" s="162"/>
      <c r="E10" s="75"/>
      <c r="F10" s="76"/>
    </row>
    <row r="11" spans="1:6" ht="12.75" customHeight="1" hidden="1">
      <c r="A11" s="157"/>
      <c r="B11" s="160"/>
      <c r="C11" s="77"/>
      <c r="D11" s="163"/>
      <c r="E11" s="78"/>
      <c r="F11" s="79"/>
    </row>
    <row r="12" spans="1:6" ht="13.5" customHeight="1">
      <c r="A12" s="80">
        <v>1</v>
      </c>
      <c r="B12" s="81">
        <v>2</v>
      </c>
      <c r="C12" s="82">
        <v>3</v>
      </c>
      <c r="D12" s="83" t="s">
        <v>26</v>
      </c>
      <c r="E12" s="84" t="s">
        <v>27</v>
      </c>
      <c r="F12" s="85" t="s">
        <v>28</v>
      </c>
    </row>
    <row r="13" spans="1:6" ht="12.75">
      <c r="A13" s="86" t="s">
        <v>104</v>
      </c>
      <c r="B13" s="87" t="s">
        <v>105</v>
      </c>
      <c r="C13" s="88" t="s">
        <v>106</v>
      </c>
      <c r="D13" s="89">
        <f>D15</f>
        <v>6170900.05</v>
      </c>
      <c r="E13" s="90">
        <f>E15</f>
        <v>90287.73</v>
      </c>
      <c r="F13" s="91">
        <f>IF(OR(D13="-",IF(E13="-",0,E13)&gt;=IF(D13="-",0,D13)),"-",IF(D13="-",0,D13)-IF(E13="-",0,E13))</f>
        <v>6080612.319999999</v>
      </c>
    </row>
    <row r="14" spans="1:6" ht="12.75">
      <c r="A14" s="92" t="s">
        <v>32</v>
      </c>
      <c r="B14" s="93"/>
      <c r="C14" s="94"/>
      <c r="D14" s="95"/>
      <c r="E14" s="96"/>
      <c r="F14" s="97"/>
    </row>
    <row r="15" spans="1:6" ht="22.5">
      <c r="A15" s="86" t="s">
        <v>13</v>
      </c>
      <c r="B15" s="87" t="s">
        <v>105</v>
      </c>
      <c r="C15" s="88" t="s">
        <v>107</v>
      </c>
      <c r="D15" s="89">
        <f>D16+D46+D54+D60+D66+D78+D84+D92</f>
        <v>6170900.05</v>
      </c>
      <c r="E15" s="89">
        <f>E16+E46+E54+E60+E66+E78+E84+E92</f>
        <v>90287.73</v>
      </c>
      <c r="F15" s="91">
        <f aca="true" t="shared" si="0" ref="F15:F46">IF(OR(D15="-",IF(E15="-",0,E15)&gt;=IF(D15="-",0,D15)),"-",IF(D15="-",0,D15)-IF(E15="-",0,E15))</f>
        <v>6080612.319999999</v>
      </c>
    </row>
    <row r="16" spans="1:6" ht="12.75">
      <c r="A16" s="86" t="s">
        <v>108</v>
      </c>
      <c r="B16" s="87" t="s">
        <v>105</v>
      </c>
      <c r="C16" s="88" t="s">
        <v>109</v>
      </c>
      <c r="D16" s="89">
        <f>D17+D31</f>
        <v>4079400</v>
      </c>
      <c r="E16" s="89">
        <f>E17+E31</f>
        <v>71987.73</v>
      </c>
      <c r="F16" s="91">
        <f t="shared" si="0"/>
        <v>4007412.27</v>
      </c>
    </row>
    <row r="17" spans="1:6" ht="56.25">
      <c r="A17" s="86" t="s">
        <v>110</v>
      </c>
      <c r="B17" s="87" t="s">
        <v>105</v>
      </c>
      <c r="C17" s="88" t="s">
        <v>111</v>
      </c>
      <c r="D17" s="89">
        <f>D18</f>
        <v>3665600</v>
      </c>
      <c r="E17" s="90">
        <f>E18</f>
        <v>70487.73</v>
      </c>
      <c r="F17" s="91">
        <f t="shared" si="0"/>
        <v>3595112.27</v>
      </c>
    </row>
    <row r="18" spans="1:6" ht="22.5">
      <c r="A18" s="98" t="s">
        <v>112</v>
      </c>
      <c r="B18" s="99" t="s">
        <v>105</v>
      </c>
      <c r="C18" s="100" t="s">
        <v>113</v>
      </c>
      <c r="D18" s="101">
        <f>D19+D28</f>
        <v>3665600</v>
      </c>
      <c r="E18" s="101">
        <f>E19+E28</f>
        <v>70487.73</v>
      </c>
      <c r="F18" s="102">
        <f t="shared" si="0"/>
        <v>3595112.27</v>
      </c>
    </row>
    <row r="19" spans="1:6" ht="22.5">
      <c r="A19" s="98" t="s">
        <v>114</v>
      </c>
      <c r="B19" s="99" t="s">
        <v>105</v>
      </c>
      <c r="C19" s="100" t="s">
        <v>115</v>
      </c>
      <c r="D19" s="101">
        <f>D20+D23</f>
        <v>3665400</v>
      </c>
      <c r="E19" s="101">
        <f>E20+E23</f>
        <v>70487.73</v>
      </c>
      <c r="F19" s="102">
        <f t="shared" si="0"/>
        <v>3594912.27</v>
      </c>
    </row>
    <row r="20" spans="1:6" ht="56.25">
      <c r="A20" s="98" t="s">
        <v>116</v>
      </c>
      <c r="B20" s="99" t="s">
        <v>105</v>
      </c>
      <c r="C20" s="100" t="s">
        <v>291</v>
      </c>
      <c r="D20" s="101">
        <f>D21+D22</f>
        <v>3032500</v>
      </c>
      <c r="E20" s="101">
        <f>E21+E22</f>
        <v>69300</v>
      </c>
      <c r="F20" s="102">
        <f t="shared" si="0"/>
        <v>2963200</v>
      </c>
    </row>
    <row r="21" spans="1:6" ht="22.5">
      <c r="A21" s="98" t="s">
        <v>117</v>
      </c>
      <c r="B21" s="99" t="s">
        <v>105</v>
      </c>
      <c r="C21" s="100" t="s">
        <v>118</v>
      </c>
      <c r="D21" s="101">
        <v>2329000</v>
      </c>
      <c r="E21" s="103">
        <v>69300</v>
      </c>
      <c r="F21" s="102">
        <f t="shared" si="0"/>
        <v>2259700</v>
      </c>
    </row>
    <row r="22" spans="1:6" ht="45">
      <c r="A22" s="98" t="s">
        <v>119</v>
      </c>
      <c r="B22" s="99" t="s">
        <v>105</v>
      </c>
      <c r="C22" s="100" t="s">
        <v>120</v>
      </c>
      <c r="D22" s="101">
        <v>703500</v>
      </c>
      <c r="E22" s="103">
        <v>0</v>
      </c>
      <c r="F22" s="102">
        <f t="shared" si="0"/>
        <v>703500</v>
      </c>
    </row>
    <row r="23" spans="1:6" ht="56.25">
      <c r="A23" s="98" t="s">
        <v>121</v>
      </c>
      <c r="B23" s="99" t="s">
        <v>105</v>
      </c>
      <c r="C23" s="100" t="s">
        <v>122</v>
      </c>
      <c r="D23" s="101">
        <f>D24+D25+D26+D27</f>
        <v>632900</v>
      </c>
      <c r="E23" s="101">
        <f>E24+E25+E26+E27</f>
        <v>1187.73</v>
      </c>
      <c r="F23" s="102">
        <f t="shared" si="0"/>
        <v>631712.27</v>
      </c>
    </row>
    <row r="24" spans="1:6" ht="33.75">
      <c r="A24" s="98" t="s">
        <v>123</v>
      </c>
      <c r="B24" s="99" t="s">
        <v>105</v>
      </c>
      <c r="C24" s="100" t="s">
        <v>124</v>
      </c>
      <c r="D24" s="101">
        <v>216300</v>
      </c>
      <c r="E24" s="103">
        <v>0</v>
      </c>
      <c r="F24" s="102">
        <f t="shared" si="0"/>
        <v>216300</v>
      </c>
    </row>
    <row r="25" spans="1:6" ht="33.75">
      <c r="A25" s="98" t="s">
        <v>125</v>
      </c>
      <c r="B25" s="99" t="s">
        <v>105</v>
      </c>
      <c r="C25" s="100" t="s">
        <v>126</v>
      </c>
      <c r="D25" s="101">
        <v>338700</v>
      </c>
      <c r="E25" s="103">
        <v>1187.73</v>
      </c>
      <c r="F25" s="102">
        <f t="shared" si="0"/>
        <v>337512.27</v>
      </c>
    </row>
    <row r="26" spans="1:6" ht="22.5">
      <c r="A26" s="98" t="s">
        <v>127</v>
      </c>
      <c r="B26" s="99" t="s">
        <v>105</v>
      </c>
      <c r="C26" s="100" t="s">
        <v>128</v>
      </c>
      <c r="D26" s="101">
        <v>75700</v>
      </c>
      <c r="E26" s="103">
        <v>0</v>
      </c>
      <c r="F26" s="102">
        <f t="shared" si="0"/>
        <v>75700</v>
      </c>
    </row>
    <row r="27" spans="1:6" ht="12.75">
      <c r="A27" s="98" t="s">
        <v>129</v>
      </c>
      <c r="B27" s="99" t="s">
        <v>105</v>
      </c>
      <c r="C27" s="100" t="s">
        <v>130</v>
      </c>
      <c r="D27" s="101">
        <v>2200</v>
      </c>
      <c r="E27" s="103">
        <v>0</v>
      </c>
      <c r="F27" s="102">
        <f t="shared" si="0"/>
        <v>2200</v>
      </c>
    </row>
    <row r="28" spans="1:6" ht="12.75">
      <c r="A28" s="98" t="s">
        <v>131</v>
      </c>
      <c r="B28" s="99" t="s">
        <v>105</v>
      </c>
      <c r="C28" s="100" t="s">
        <v>132</v>
      </c>
      <c r="D28" s="101">
        <f>D29</f>
        <v>200</v>
      </c>
      <c r="E28" s="101">
        <f>E29</f>
        <v>0</v>
      </c>
      <c r="F28" s="102">
        <f t="shared" si="0"/>
        <v>200</v>
      </c>
    </row>
    <row r="29" spans="1:6" ht="112.5">
      <c r="A29" s="104" t="s">
        <v>133</v>
      </c>
      <c r="B29" s="99" t="s">
        <v>105</v>
      </c>
      <c r="C29" s="100" t="s">
        <v>134</v>
      </c>
      <c r="D29" s="101">
        <f>D30</f>
        <v>200</v>
      </c>
      <c r="E29" s="101">
        <f>E30</f>
        <v>0</v>
      </c>
      <c r="F29" s="102">
        <f t="shared" si="0"/>
        <v>200</v>
      </c>
    </row>
    <row r="30" spans="1:6" ht="33.75">
      <c r="A30" s="98" t="s">
        <v>125</v>
      </c>
      <c r="B30" s="99" t="s">
        <v>105</v>
      </c>
      <c r="C30" s="100" t="s">
        <v>135</v>
      </c>
      <c r="D30" s="101">
        <v>200</v>
      </c>
      <c r="E30" s="103">
        <v>0</v>
      </c>
      <c r="F30" s="102">
        <f t="shared" si="0"/>
        <v>200</v>
      </c>
    </row>
    <row r="31" spans="1:6" ht="12.75">
      <c r="A31" s="86" t="s">
        <v>136</v>
      </c>
      <c r="B31" s="87" t="s">
        <v>105</v>
      </c>
      <c r="C31" s="88" t="s">
        <v>137</v>
      </c>
      <c r="D31" s="89">
        <f>D32+D39</f>
        <v>413800</v>
      </c>
      <c r="E31" s="89">
        <f>E32+E39</f>
        <v>1500</v>
      </c>
      <c r="F31" s="91">
        <f t="shared" si="0"/>
        <v>412300</v>
      </c>
    </row>
    <row r="32" spans="1:6" ht="33.75">
      <c r="A32" s="98" t="s">
        <v>138</v>
      </c>
      <c r="B32" s="99" t="s">
        <v>105</v>
      </c>
      <c r="C32" s="100" t="s">
        <v>139</v>
      </c>
      <c r="D32" s="101">
        <f>D33+D36</f>
        <v>150800</v>
      </c>
      <c r="E32" s="101">
        <f>E33+E36</f>
        <v>1500</v>
      </c>
      <c r="F32" s="102">
        <f t="shared" si="0"/>
        <v>149300</v>
      </c>
    </row>
    <row r="33" spans="1:6" ht="22.5">
      <c r="A33" s="98" t="s">
        <v>140</v>
      </c>
      <c r="B33" s="99" t="s">
        <v>105</v>
      </c>
      <c r="C33" s="100" t="s">
        <v>141</v>
      </c>
      <c r="D33" s="101">
        <f>D34</f>
        <v>49000</v>
      </c>
      <c r="E33" s="101">
        <f>E34</f>
        <v>1500</v>
      </c>
      <c r="F33" s="102">
        <f t="shared" si="0"/>
        <v>47500</v>
      </c>
    </row>
    <row r="34" spans="1:6" ht="45">
      <c r="A34" s="98" t="s">
        <v>142</v>
      </c>
      <c r="B34" s="99" t="s">
        <v>105</v>
      </c>
      <c r="C34" s="100" t="s">
        <v>143</v>
      </c>
      <c r="D34" s="101">
        <f>D35</f>
        <v>49000</v>
      </c>
      <c r="E34" s="101">
        <f>E35</f>
        <v>1500</v>
      </c>
      <c r="F34" s="102">
        <f t="shared" si="0"/>
        <v>47500</v>
      </c>
    </row>
    <row r="35" spans="1:6" ht="33.75">
      <c r="A35" s="98" t="s">
        <v>125</v>
      </c>
      <c r="B35" s="99" t="s">
        <v>105</v>
      </c>
      <c r="C35" s="100" t="s">
        <v>144</v>
      </c>
      <c r="D35" s="101">
        <v>49000</v>
      </c>
      <c r="E35" s="103">
        <v>1500</v>
      </c>
      <c r="F35" s="102">
        <f t="shared" si="0"/>
        <v>47500</v>
      </c>
    </row>
    <row r="36" spans="1:6" ht="22.5">
      <c r="A36" s="98" t="s">
        <v>145</v>
      </c>
      <c r="B36" s="99" t="s">
        <v>105</v>
      </c>
      <c r="C36" s="100" t="s">
        <v>146</v>
      </c>
      <c r="D36" s="101">
        <f>D37</f>
        <v>101800</v>
      </c>
      <c r="E36" s="101">
        <f>E37</f>
        <v>0</v>
      </c>
      <c r="F36" s="102">
        <f t="shared" si="0"/>
        <v>101800</v>
      </c>
    </row>
    <row r="37" spans="1:6" ht="56.25">
      <c r="A37" s="98" t="s">
        <v>147</v>
      </c>
      <c r="B37" s="99" t="s">
        <v>105</v>
      </c>
      <c r="C37" s="100" t="s">
        <v>148</v>
      </c>
      <c r="D37" s="101">
        <f>D38</f>
        <v>101800</v>
      </c>
      <c r="E37" s="101">
        <f>E38</f>
        <v>0</v>
      </c>
      <c r="F37" s="102">
        <f t="shared" si="0"/>
        <v>101800</v>
      </c>
    </row>
    <row r="38" spans="1:6" ht="33.75">
      <c r="A38" s="98" t="s">
        <v>125</v>
      </c>
      <c r="B38" s="99" t="s">
        <v>105</v>
      </c>
      <c r="C38" s="100" t="s">
        <v>149</v>
      </c>
      <c r="D38" s="101">
        <v>101800</v>
      </c>
      <c r="E38" s="103">
        <v>0</v>
      </c>
      <c r="F38" s="102">
        <f t="shared" si="0"/>
        <v>101800</v>
      </c>
    </row>
    <row r="39" spans="1:6" ht="33.75">
      <c r="A39" s="98" t="s">
        <v>150</v>
      </c>
      <c r="B39" s="99" t="s">
        <v>105</v>
      </c>
      <c r="C39" s="100" t="s">
        <v>151</v>
      </c>
      <c r="D39" s="101">
        <f>D40</f>
        <v>263000</v>
      </c>
      <c r="E39" s="101">
        <f>E40</f>
        <v>0</v>
      </c>
      <c r="F39" s="102">
        <f t="shared" si="0"/>
        <v>263000</v>
      </c>
    </row>
    <row r="40" spans="1:6" ht="12.75">
      <c r="A40" s="98" t="s">
        <v>131</v>
      </c>
      <c r="B40" s="99" t="s">
        <v>105</v>
      </c>
      <c r="C40" s="100" t="s">
        <v>152</v>
      </c>
      <c r="D40" s="101">
        <f>D41+D43</f>
        <v>263000</v>
      </c>
      <c r="E40" s="101">
        <f>E41+E43</f>
        <v>0</v>
      </c>
      <c r="F40" s="102">
        <f t="shared" si="0"/>
        <v>263000</v>
      </c>
    </row>
    <row r="41" spans="1:6" ht="56.25">
      <c r="A41" s="98" t="s">
        <v>153</v>
      </c>
      <c r="B41" s="99" t="s">
        <v>105</v>
      </c>
      <c r="C41" s="100" t="s">
        <v>154</v>
      </c>
      <c r="D41" s="101">
        <f>D42</f>
        <v>31500</v>
      </c>
      <c r="E41" s="101">
        <f>E42</f>
        <v>0</v>
      </c>
      <c r="F41" s="102">
        <f t="shared" si="0"/>
        <v>31500</v>
      </c>
    </row>
    <row r="42" spans="1:6" ht="33.75">
      <c r="A42" s="98" t="s">
        <v>125</v>
      </c>
      <c r="B42" s="99" t="s">
        <v>105</v>
      </c>
      <c r="C42" s="100" t="s">
        <v>155</v>
      </c>
      <c r="D42" s="101">
        <v>31500</v>
      </c>
      <c r="E42" s="103">
        <v>0</v>
      </c>
      <c r="F42" s="102">
        <f t="shared" si="0"/>
        <v>31500</v>
      </c>
    </row>
    <row r="43" spans="1:6" ht="67.5">
      <c r="A43" s="98" t="s">
        <v>156</v>
      </c>
      <c r="B43" s="99" t="s">
        <v>105</v>
      </c>
      <c r="C43" s="100" t="s">
        <v>157</v>
      </c>
      <c r="D43" s="101">
        <f>D44+D45</f>
        <v>231500</v>
      </c>
      <c r="E43" s="101">
        <f>E44+E45</f>
        <v>0</v>
      </c>
      <c r="F43" s="102">
        <f t="shared" si="0"/>
        <v>231500</v>
      </c>
    </row>
    <row r="44" spans="1:6" ht="33.75">
      <c r="A44" s="98" t="s">
        <v>125</v>
      </c>
      <c r="B44" s="99" t="s">
        <v>105</v>
      </c>
      <c r="C44" s="100" t="s">
        <v>158</v>
      </c>
      <c r="D44" s="101">
        <v>221500</v>
      </c>
      <c r="E44" s="103">
        <v>0</v>
      </c>
      <c r="F44" s="102">
        <f t="shared" si="0"/>
        <v>221500</v>
      </c>
    </row>
    <row r="45" spans="1:6" ht="12.75">
      <c r="A45" s="98" t="s">
        <v>159</v>
      </c>
      <c r="B45" s="99" t="s">
        <v>105</v>
      </c>
      <c r="C45" s="100" t="s">
        <v>160</v>
      </c>
      <c r="D45" s="101">
        <v>10000</v>
      </c>
      <c r="E45" s="103">
        <v>0</v>
      </c>
      <c r="F45" s="102">
        <f t="shared" si="0"/>
        <v>10000</v>
      </c>
    </row>
    <row r="46" spans="1:6" ht="12.75">
      <c r="A46" s="86" t="s">
        <v>161</v>
      </c>
      <c r="B46" s="87" t="s">
        <v>105</v>
      </c>
      <c r="C46" s="88" t="s">
        <v>162</v>
      </c>
      <c r="D46" s="89">
        <f aca="true" t="shared" si="1" ref="D46:E49">D47</f>
        <v>75800</v>
      </c>
      <c r="E46" s="89">
        <f t="shared" si="1"/>
        <v>0</v>
      </c>
      <c r="F46" s="91">
        <f t="shared" si="0"/>
        <v>75800</v>
      </c>
    </row>
    <row r="47" spans="1:6" ht="22.5">
      <c r="A47" s="86" t="s">
        <v>163</v>
      </c>
      <c r="B47" s="87" t="s">
        <v>105</v>
      </c>
      <c r="C47" s="88" t="s">
        <v>164</v>
      </c>
      <c r="D47" s="89">
        <f t="shared" si="1"/>
        <v>75800</v>
      </c>
      <c r="E47" s="89">
        <f t="shared" si="1"/>
        <v>0</v>
      </c>
      <c r="F47" s="91">
        <f aca="true" t="shared" si="2" ref="F47:F84">IF(OR(D47="-",IF(E47="-",0,E47)&gt;=IF(D47="-",0,D47)),"-",IF(D47="-",0,D47)-IF(E47="-",0,E47))</f>
        <v>75800</v>
      </c>
    </row>
    <row r="48" spans="1:6" ht="22.5">
      <c r="A48" s="98" t="s">
        <v>112</v>
      </c>
      <c r="B48" s="99" t="s">
        <v>105</v>
      </c>
      <c r="C48" s="100" t="s">
        <v>165</v>
      </c>
      <c r="D48" s="101">
        <f t="shared" si="1"/>
        <v>75800</v>
      </c>
      <c r="E48" s="101">
        <f t="shared" si="1"/>
        <v>0</v>
      </c>
      <c r="F48" s="102">
        <f t="shared" si="2"/>
        <v>75800</v>
      </c>
    </row>
    <row r="49" spans="1:6" ht="12.75">
      <c r="A49" s="98" t="s">
        <v>131</v>
      </c>
      <c r="B49" s="99" t="s">
        <v>105</v>
      </c>
      <c r="C49" s="100" t="s">
        <v>166</v>
      </c>
      <c r="D49" s="101">
        <f t="shared" si="1"/>
        <v>75800</v>
      </c>
      <c r="E49" s="101">
        <f t="shared" si="1"/>
        <v>0</v>
      </c>
      <c r="F49" s="102">
        <f t="shared" si="2"/>
        <v>75800</v>
      </c>
    </row>
    <row r="50" spans="1:6" ht="78.75">
      <c r="A50" s="104" t="s">
        <v>167</v>
      </c>
      <c r="B50" s="99" t="s">
        <v>105</v>
      </c>
      <c r="C50" s="100" t="s">
        <v>168</v>
      </c>
      <c r="D50" s="101">
        <f>D51+D52+D53</f>
        <v>75800</v>
      </c>
      <c r="E50" s="101">
        <f>E51+E52+E53</f>
        <v>0</v>
      </c>
      <c r="F50" s="102">
        <f t="shared" si="2"/>
        <v>75800</v>
      </c>
    </row>
    <row r="51" spans="1:6" ht="22.5">
      <c r="A51" s="98" t="s">
        <v>117</v>
      </c>
      <c r="B51" s="99" t="s">
        <v>105</v>
      </c>
      <c r="C51" s="100" t="s">
        <v>169</v>
      </c>
      <c r="D51" s="101">
        <v>57000</v>
      </c>
      <c r="E51" s="103">
        <v>0</v>
      </c>
      <c r="F51" s="102">
        <f t="shared" si="2"/>
        <v>57000</v>
      </c>
    </row>
    <row r="52" spans="1:6" ht="45">
      <c r="A52" s="98" t="s">
        <v>119</v>
      </c>
      <c r="B52" s="99" t="s">
        <v>105</v>
      </c>
      <c r="C52" s="100" t="s">
        <v>170</v>
      </c>
      <c r="D52" s="101">
        <v>17200</v>
      </c>
      <c r="E52" s="103">
        <v>0</v>
      </c>
      <c r="F52" s="102">
        <f t="shared" si="2"/>
        <v>17200</v>
      </c>
    </row>
    <row r="53" spans="1:6" ht="33.75">
      <c r="A53" s="98" t="s">
        <v>125</v>
      </c>
      <c r="B53" s="99" t="s">
        <v>105</v>
      </c>
      <c r="C53" s="100" t="s">
        <v>171</v>
      </c>
      <c r="D53" s="101">
        <v>1600</v>
      </c>
      <c r="E53" s="103">
        <v>0</v>
      </c>
      <c r="F53" s="102">
        <f t="shared" si="2"/>
        <v>1600</v>
      </c>
    </row>
    <row r="54" spans="1:6" ht="12.75">
      <c r="A54" s="86" t="s">
        <v>292</v>
      </c>
      <c r="B54" s="87" t="s">
        <v>105</v>
      </c>
      <c r="C54" s="88" t="s">
        <v>293</v>
      </c>
      <c r="D54" s="89">
        <f aca="true" t="shared" si="3" ref="D54:E58">D55</f>
        <v>750600.05</v>
      </c>
      <c r="E54" s="89">
        <f t="shared" si="3"/>
        <v>0</v>
      </c>
      <c r="F54" s="91">
        <f t="shared" si="2"/>
        <v>750600.05</v>
      </c>
    </row>
    <row r="55" spans="1:6" ht="12.75">
      <c r="A55" s="86" t="s">
        <v>294</v>
      </c>
      <c r="B55" s="87" t="s">
        <v>105</v>
      </c>
      <c r="C55" s="88" t="s">
        <v>295</v>
      </c>
      <c r="D55" s="89">
        <f t="shared" si="3"/>
        <v>750600.05</v>
      </c>
      <c r="E55" s="89">
        <f t="shared" si="3"/>
        <v>0</v>
      </c>
      <c r="F55" s="91">
        <f t="shared" si="2"/>
        <v>750600.05</v>
      </c>
    </row>
    <row r="56" spans="1:6" ht="33.75">
      <c r="A56" s="98" t="s">
        <v>150</v>
      </c>
      <c r="B56" s="99" t="s">
        <v>105</v>
      </c>
      <c r="C56" s="100" t="s">
        <v>296</v>
      </c>
      <c r="D56" s="101">
        <f t="shared" si="3"/>
        <v>750600.05</v>
      </c>
      <c r="E56" s="101">
        <f t="shared" si="3"/>
        <v>0</v>
      </c>
      <c r="F56" s="102">
        <f t="shared" si="2"/>
        <v>750600.05</v>
      </c>
    </row>
    <row r="57" spans="1:6" ht="12.75">
      <c r="A57" s="98" t="s">
        <v>131</v>
      </c>
      <c r="B57" s="99" t="s">
        <v>105</v>
      </c>
      <c r="C57" s="100" t="s">
        <v>297</v>
      </c>
      <c r="D57" s="101">
        <f t="shared" si="3"/>
        <v>750600.05</v>
      </c>
      <c r="E57" s="101">
        <f t="shared" si="3"/>
        <v>0</v>
      </c>
      <c r="F57" s="102">
        <f t="shared" si="2"/>
        <v>750600.05</v>
      </c>
    </row>
    <row r="58" spans="1:6" ht="67.5">
      <c r="A58" s="98" t="s">
        <v>156</v>
      </c>
      <c r="B58" s="99" t="s">
        <v>105</v>
      </c>
      <c r="C58" s="100" t="s">
        <v>298</v>
      </c>
      <c r="D58" s="101">
        <f t="shared" si="3"/>
        <v>750600.05</v>
      </c>
      <c r="E58" s="101">
        <f t="shared" si="3"/>
        <v>0</v>
      </c>
      <c r="F58" s="102">
        <f t="shared" si="2"/>
        <v>750600.05</v>
      </c>
    </row>
    <row r="59" spans="1:6" ht="33.75">
      <c r="A59" s="98" t="s">
        <v>125</v>
      </c>
      <c r="B59" s="99" t="s">
        <v>105</v>
      </c>
      <c r="C59" s="100" t="s">
        <v>299</v>
      </c>
      <c r="D59" s="101">
        <v>750600.05</v>
      </c>
      <c r="E59" s="103">
        <v>0</v>
      </c>
      <c r="F59" s="102">
        <f t="shared" si="2"/>
        <v>750600.05</v>
      </c>
    </row>
    <row r="60" spans="1:6" ht="12.75">
      <c r="A60" s="86" t="s">
        <v>172</v>
      </c>
      <c r="B60" s="87" t="s">
        <v>105</v>
      </c>
      <c r="C60" s="88" t="s">
        <v>173</v>
      </c>
      <c r="D60" s="89">
        <f aca="true" t="shared" si="4" ref="D60:E64">D61</f>
        <v>204100</v>
      </c>
      <c r="E60" s="89">
        <f t="shared" si="4"/>
        <v>0</v>
      </c>
      <c r="F60" s="91">
        <f t="shared" si="2"/>
        <v>204100</v>
      </c>
    </row>
    <row r="61" spans="1:6" ht="12.75">
      <c r="A61" s="86" t="s">
        <v>174</v>
      </c>
      <c r="B61" s="87" t="s">
        <v>105</v>
      </c>
      <c r="C61" s="88" t="s">
        <v>175</v>
      </c>
      <c r="D61" s="89">
        <f>D62+D74</f>
        <v>204100</v>
      </c>
      <c r="E61" s="89">
        <f>E62+E74</f>
        <v>0</v>
      </c>
      <c r="F61" s="91">
        <f t="shared" si="2"/>
        <v>204100</v>
      </c>
    </row>
    <row r="62" spans="1:6" ht="46.5" customHeight="1">
      <c r="A62" s="98" t="s">
        <v>176</v>
      </c>
      <c r="B62" s="99" t="s">
        <v>105</v>
      </c>
      <c r="C62" s="100" t="s">
        <v>177</v>
      </c>
      <c r="D62" s="101">
        <f t="shared" si="4"/>
        <v>204100</v>
      </c>
      <c r="E62" s="101">
        <f t="shared" si="4"/>
        <v>0</v>
      </c>
      <c r="F62" s="102">
        <f t="shared" si="2"/>
        <v>204100</v>
      </c>
    </row>
    <row r="63" spans="1:6" ht="33.75">
      <c r="A63" s="98" t="s">
        <v>178</v>
      </c>
      <c r="B63" s="99" t="s">
        <v>105</v>
      </c>
      <c r="C63" s="100" t="s">
        <v>179</v>
      </c>
      <c r="D63" s="101">
        <f>D64+D72</f>
        <v>204100</v>
      </c>
      <c r="E63" s="101">
        <f>E64+E72</f>
        <v>0</v>
      </c>
      <c r="F63" s="102">
        <f t="shared" si="2"/>
        <v>204100</v>
      </c>
    </row>
    <row r="64" spans="1:6" ht="90">
      <c r="A64" s="104" t="s">
        <v>180</v>
      </c>
      <c r="B64" s="99" t="s">
        <v>105</v>
      </c>
      <c r="C64" s="100" t="s">
        <v>181</v>
      </c>
      <c r="D64" s="101">
        <f t="shared" si="4"/>
        <v>6400</v>
      </c>
      <c r="E64" s="101">
        <f t="shared" si="4"/>
        <v>0</v>
      </c>
      <c r="F64" s="102">
        <f t="shared" si="2"/>
        <v>6400</v>
      </c>
    </row>
    <row r="65" spans="1:6" ht="33.75">
      <c r="A65" s="98" t="s">
        <v>125</v>
      </c>
      <c r="B65" s="99" t="s">
        <v>105</v>
      </c>
      <c r="C65" s="100" t="s">
        <v>182</v>
      </c>
      <c r="D65" s="101">
        <v>6400</v>
      </c>
      <c r="E65" s="103">
        <v>0</v>
      </c>
      <c r="F65" s="102">
        <f t="shared" si="2"/>
        <v>6400</v>
      </c>
    </row>
    <row r="66" spans="1:6" ht="12.75" hidden="1">
      <c r="A66" s="86" t="s">
        <v>183</v>
      </c>
      <c r="B66" s="87" t="s">
        <v>105</v>
      </c>
      <c r="C66" s="88" t="s">
        <v>184</v>
      </c>
      <c r="D66" s="89">
        <f aca="true" t="shared" si="5" ref="D66:E70">D67</f>
        <v>0</v>
      </c>
      <c r="E66" s="89">
        <f t="shared" si="5"/>
        <v>0</v>
      </c>
      <c r="F66" s="102" t="str">
        <f t="shared" si="2"/>
        <v>-</v>
      </c>
    </row>
    <row r="67" spans="1:6" ht="22.5" hidden="1">
      <c r="A67" s="86" t="s">
        <v>185</v>
      </c>
      <c r="B67" s="87" t="s">
        <v>105</v>
      </c>
      <c r="C67" s="88" t="s">
        <v>186</v>
      </c>
      <c r="D67" s="89">
        <f t="shared" si="5"/>
        <v>0</v>
      </c>
      <c r="E67" s="89">
        <f t="shared" si="5"/>
        <v>0</v>
      </c>
      <c r="F67" s="102" t="str">
        <f t="shared" si="2"/>
        <v>-</v>
      </c>
    </row>
    <row r="68" spans="1:6" ht="22.5" hidden="1">
      <c r="A68" s="98" t="s">
        <v>187</v>
      </c>
      <c r="B68" s="99" t="s">
        <v>105</v>
      </c>
      <c r="C68" s="100" t="s">
        <v>188</v>
      </c>
      <c r="D68" s="101">
        <f t="shared" si="5"/>
        <v>0</v>
      </c>
      <c r="E68" s="101">
        <f t="shared" si="5"/>
        <v>0</v>
      </c>
      <c r="F68" s="102" t="str">
        <f t="shared" si="2"/>
        <v>-</v>
      </c>
    </row>
    <row r="69" spans="1:6" ht="22.5" hidden="1">
      <c r="A69" s="98" t="s">
        <v>189</v>
      </c>
      <c r="B69" s="99" t="s">
        <v>105</v>
      </c>
      <c r="C69" s="100" t="s">
        <v>190</v>
      </c>
      <c r="D69" s="101">
        <f t="shared" si="5"/>
        <v>0</v>
      </c>
      <c r="E69" s="101">
        <f t="shared" si="5"/>
        <v>0</v>
      </c>
      <c r="F69" s="102" t="str">
        <f t="shared" si="2"/>
        <v>-</v>
      </c>
    </row>
    <row r="70" spans="1:6" ht="101.25" hidden="1">
      <c r="A70" s="104" t="s">
        <v>191</v>
      </c>
      <c r="B70" s="99" t="s">
        <v>105</v>
      </c>
      <c r="C70" s="100" t="s">
        <v>192</v>
      </c>
      <c r="D70" s="101">
        <f t="shared" si="5"/>
        <v>0</v>
      </c>
      <c r="E70" s="101">
        <f t="shared" si="5"/>
        <v>0</v>
      </c>
      <c r="F70" s="102" t="str">
        <f t="shared" si="2"/>
        <v>-</v>
      </c>
    </row>
    <row r="71" spans="1:6" ht="33.75" hidden="1">
      <c r="A71" s="98" t="s">
        <v>125</v>
      </c>
      <c r="B71" s="99" t="s">
        <v>105</v>
      </c>
      <c r="C71" s="100" t="s">
        <v>193</v>
      </c>
      <c r="D71" s="101">
        <v>0</v>
      </c>
      <c r="E71" s="103">
        <v>0</v>
      </c>
      <c r="F71" s="102" t="str">
        <f t="shared" si="2"/>
        <v>-</v>
      </c>
    </row>
    <row r="72" spans="1:6" ht="101.25">
      <c r="A72" s="125" t="s">
        <v>313</v>
      </c>
      <c r="B72" s="126" t="s">
        <v>105</v>
      </c>
      <c r="C72" s="127" t="s">
        <v>314</v>
      </c>
      <c r="D72" s="27">
        <f>D73</f>
        <v>197700</v>
      </c>
      <c r="E72" s="128">
        <f>E73</f>
        <v>0</v>
      </c>
      <c r="F72" s="102">
        <f t="shared" si="2"/>
        <v>197700</v>
      </c>
    </row>
    <row r="73" spans="1:6" ht="33.75">
      <c r="A73" s="25" t="s">
        <v>125</v>
      </c>
      <c r="B73" s="126" t="s">
        <v>105</v>
      </c>
      <c r="C73" s="127" t="s">
        <v>315</v>
      </c>
      <c r="D73" s="27">
        <v>197700</v>
      </c>
      <c r="E73" s="128">
        <v>0</v>
      </c>
      <c r="F73" s="102">
        <f t="shared" si="2"/>
        <v>197700</v>
      </c>
    </row>
    <row r="74" spans="1:6" ht="33.75">
      <c r="A74" s="25" t="s">
        <v>150</v>
      </c>
      <c r="B74" s="126" t="s">
        <v>105</v>
      </c>
      <c r="C74" s="127" t="s">
        <v>316</v>
      </c>
      <c r="D74" s="27">
        <f aca="true" t="shared" si="6" ref="D74:E76">D75</f>
        <v>0</v>
      </c>
      <c r="E74" s="27">
        <f t="shared" si="6"/>
        <v>0</v>
      </c>
      <c r="F74" s="102" t="str">
        <f t="shared" si="2"/>
        <v>-</v>
      </c>
    </row>
    <row r="75" spans="1:6" ht="12.75">
      <c r="A75" s="25" t="s">
        <v>131</v>
      </c>
      <c r="B75" s="126" t="s">
        <v>105</v>
      </c>
      <c r="C75" s="127" t="s">
        <v>317</v>
      </c>
      <c r="D75" s="27">
        <f t="shared" si="6"/>
        <v>0</v>
      </c>
      <c r="E75" s="27">
        <f t="shared" si="6"/>
        <v>0</v>
      </c>
      <c r="F75" s="102" t="str">
        <f t="shared" si="2"/>
        <v>-</v>
      </c>
    </row>
    <row r="76" spans="1:6" ht="67.5">
      <c r="A76" s="25" t="s">
        <v>156</v>
      </c>
      <c r="B76" s="126" t="s">
        <v>105</v>
      </c>
      <c r="C76" s="127" t="s">
        <v>318</v>
      </c>
      <c r="D76" s="27">
        <f t="shared" si="6"/>
        <v>0</v>
      </c>
      <c r="E76" s="27">
        <f t="shared" si="6"/>
        <v>0</v>
      </c>
      <c r="F76" s="102" t="str">
        <f t="shared" si="2"/>
        <v>-</v>
      </c>
    </row>
    <row r="77" spans="1:6" ht="33.75">
      <c r="A77" s="25" t="s">
        <v>125</v>
      </c>
      <c r="B77" s="126" t="s">
        <v>105</v>
      </c>
      <c r="C77" s="127" t="s">
        <v>319</v>
      </c>
      <c r="D77" s="27">
        <v>0</v>
      </c>
      <c r="E77" s="128">
        <v>0</v>
      </c>
      <c r="F77" s="102" t="str">
        <f t="shared" si="2"/>
        <v>-</v>
      </c>
    </row>
    <row r="78" spans="1:6" ht="12.75">
      <c r="A78" s="36" t="s">
        <v>183</v>
      </c>
      <c r="B78" s="129" t="s">
        <v>105</v>
      </c>
      <c r="C78" s="130" t="s">
        <v>184</v>
      </c>
      <c r="D78" s="37">
        <v>24000</v>
      </c>
      <c r="E78" s="131">
        <f>E79</f>
        <v>0</v>
      </c>
      <c r="F78" s="38">
        <f t="shared" si="2"/>
        <v>24000</v>
      </c>
    </row>
    <row r="79" spans="1:6" ht="22.5">
      <c r="A79" s="36" t="s">
        <v>185</v>
      </c>
      <c r="B79" s="129" t="s">
        <v>105</v>
      </c>
      <c r="C79" s="130" t="s">
        <v>186</v>
      </c>
      <c r="D79" s="37">
        <v>24000</v>
      </c>
      <c r="E79" s="131">
        <f>E80</f>
        <v>0</v>
      </c>
      <c r="F79" s="38">
        <f t="shared" si="2"/>
        <v>24000</v>
      </c>
    </row>
    <row r="80" spans="1:6" ht="22.5">
      <c r="A80" s="25" t="s">
        <v>187</v>
      </c>
      <c r="B80" s="126" t="s">
        <v>105</v>
      </c>
      <c r="C80" s="127" t="s">
        <v>188</v>
      </c>
      <c r="D80" s="27">
        <v>24000</v>
      </c>
      <c r="E80" s="128">
        <f>E81</f>
        <v>0</v>
      </c>
      <c r="F80" s="39">
        <f t="shared" si="2"/>
        <v>24000</v>
      </c>
    </row>
    <row r="81" spans="1:6" ht="16.5" customHeight="1">
      <c r="A81" s="25" t="s">
        <v>189</v>
      </c>
      <c r="B81" s="126" t="s">
        <v>105</v>
      </c>
      <c r="C81" s="127" t="s">
        <v>190</v>
      </c>
      <c r="D81" s="27">
        <v>24000</v>
      </c>
      <c r="E81" s="128">
        <f>E82</f>
        <v>0</v>
      </c>
      <c r="F81" s="39">
        <f t="shared" si="2"/>
        <v>24000</v>
      </c>
    </row>
    <row r="82" spans="1:6" ht="95.25" customHeight="1">
      <c r="A82" s="125" t="s">
        <v>191</v>
      </c>
      <c r="B82" s="126" t="s">
        <v>105</v>
      </c>
      <c r="C82" s="127" t="s">
        <v>192</v>
      </c>
      <c r="D82" s="27">
        <v>24000</v>
      </c>
      <c r="E82" s="128">
        <f>E83</f>
        <v>0</v>
      </c>
      <c r="F82" s="39">
        <f t="shared" si="2"/>
        <v>24000</v>
      </c>
    </row>
    <row r="83" spans="1:6" ht="33.75">
      <c r="A83" s="25" t="s">
        <v>125</v>
      </c>
      <c r="B83" s="126" t="s">
        <v>105</v>
      </c>
      <c r="C83" s="127" t="s">
        <v>193</v>
      </c>
      <c r="D83" s="27">
        <v>24000</v>
      </c>
      <c r="E83" s="128">
        <v>0</v>
      </c>
      <c r="F83" s="39">
        <f t="shared" si="2"/>
        <v>24000</v>
      </c>
    </row>
    <row r="84" spans="1:6" ht="12.75">
      <c r="A84" s="86" t="s">
        <v>194</v>
      </c>
      <c r="B84" s="87" t="s">
        <v>105</v>
      </c>
      <c r="C84" s="88" t="s">
        <v>195</v>
      </c>
      <c r="D84" s="89">
        <f aca="true" t="shared" si="7" ref="D84:E86">D85</f>
        <v>1036500</v>
      </c>
      <c r="E84" s="89">
        <f t="shared" si="7"/>
        <v>18300</v>
      </c>
      <c r="F84" s="91">
        <f t="shared" si="2"/>
        <v>1018200</v>
      </c>
    </row>
    <row r="85" spans="1:6" ht="12.75">
      <c r="A85" s="86" t="s">
        <v>196</v>
      </c>
      <c r="B85" s="87" t="s">
        <v>105</v>
      </c>
      <c r="C85" s="88" t="s">
        <v>197</v>
      </c>
      <c r="D85" s="89">
        <f t="shared" si="7"/>
        <v>1036500</v>
      </c>
      <c r="E85" s="89">
        <f t="shared" si="7"/>
        <v>18300</v>
      </c>
      <c r="F85" s="91">
        <f aca="true" t="shared" si="8" ref="F85:F97">IF(OR(D85="-",IF(E85="-",0,E85)&gt;=IF(D85="-",0,D85)),"-",IF(D85="-",0,D85)-IF(E85="-",0,E85))</f>
        <v>1018200</v>
      </c>
    </row>
    <row r="86" spans="1:6" ht="33.75">
      <c r="A86" s="98" t="s">
        <v>198</v>
      </c>
      <c r="B86" s="99" t="s">
        <v>105</v>
      </c>
      <c r="C86" s="100" t="s">
        <v>199</v>
      </c>
      <c r="D86" s="101">
        <f t="shared" si="7"/>
        <v>1036500</v>
      </c>
      <c r="E86" s="101">
        <f t="shared" si="7"/>
        <v>18300</v>
      </c>
      <c r="F86" s="102">
        <f t="shared" si="8"/>
        <v>1018200</v>
      </c>
    </row>
    <row r="87" spans="1:6" ht="12.75">
      <c r="A87" s="98" t="s">
        <v>200</v>
      </c>
      <c r="B87" s="99" t="s">
        <v>105</v>
      </c>
      <c r="C87" s="100" t="s">
        <v>201</v>
      </c>
      <c r="D87" s="101">
        <f>D88+D90</f>
        <v>1036500</v>
      </c>
      <c r="E87" s="101">
        <f>E88+E90</f>
        <v>18300</v>
      </c>
      <c r="F87" s="102">
        <f t="shared" si="8"/>
        <v>1018200</v>
      </c>
    </row>
    <row r="88" spans="1:6" ht="67.5">
      <c r="A88" s="98" t="s">
        <v>202</v>
      </c>
      <c r="B88" s="99" t="s">
        <v>105</v>
      </c>
      <c r="C88" s="100" t="s">
        <v>203</v>
      </c>
      <c r="D88" s="101">
        <f>D89</f>
        <v>663800</v>
      </c>
      <c r="E88" s="101">
        <f>E89</f>
        <v>18300</v>
      </c>
      <c r="F88" s="102">
        <f t="shared" si="8"/>
        <v>645500</v>
      </c>
    </row>
    <row r="89" spans="1:6" ht="56.25">
      <c r="A89" s="98" t="s">
        <v>204</v>
      </c>
      <c r="B89" s="99" t="s">
        <v>105</v>
      </c>
      <c r="C89" s="100" t="s">
        <v>205</v>
      </c>
      <c r="D89" s="101">
        <v>663800</v>
      </c>
      <c r="E89" s="103">
        <v>18300</v>
      </c>
      <c r="F89" s="102">
        <f t="shared" si="8"/>
        <v>645500</v>
      </c>
    </row>
    <row r="90" spans="1:6" ht="78.75">
      <c r="A90" s="98" t="s">
        <v>300</v>
      </c>
      <c r="B90" s="99" t="s">
        <v>105</v>
      </c>
      <c r="C90" s="100" t="s">
        <v>301</v>
      </c>
      <c r="D90" s="101">
        <f>D91</f>
        <v>372700</v>
      </c>
      <c r="E90" s="103">
        <f>E91</f>
        <v>0</v>
      </c>
      <c r="F90" s="102">
        <f t="shared" si="8"/>
        <v>372700</v>
      </c>
    </row>
    <row r="91" spans="1:6" ht="56.25">
      <c r="A91" s="98" t="s">
        <v>204</v>
      </c>
      <c r="B91" s="99" t="s">
        <v>105</v>
      </c>
      <c r="C91" s="100" t="s">
        <v>302</v>
      </c>
      <c r="D91" s="101">
        <v>372700</v>
      </c>
      <c r="E91" s="103">
        <v>0</v>
      </c>
      <c r="F91" s="102">
        <f t="shared" si="8"/>
        <v>372700</v>
      </c>
    </row>
    <row r="92" spans="1:6" ht="33.75">
      <c r="A92" s="86" t="s">
        <v>206</v>
      </c>
      <c r="B92" s="87" t="s">
        <v>105</v>
      </c>
      <c r="C92" s="88" t="s">
        <v>207</v>
      </c>
      <c r="D92" s="89">
        <f aca="true" t="shared" si="9" ref="D92:E96">D93</f>
        <v>500</v>
      </c>
      <c r="E92" s="89">
        <f t="shared" si="9"/>
        <v>0</v>
      </c>
      <c r="F92" s="91">
        <f t="shared" si="8"/>
        <v>500</v>
      </c>
    </row>
    <row r="93" spans="1:6" ht="22.5">
      <c r="A93" s="86" t="s">
        <v>208</v>
      </c>
      <c r="B93" s="87" t="s">
        <v>105</v>
      </c>
      <c r="C93" s="88" t="s">
        <v>209</v>
      </c>
      <c r="D93" s="89">
        <f t="shared" si="9"/>
        <v>500</v>
      </c>
      <c r="E93" s="89">
        <f t="shared" si="9"/>
        <v>0</v>
      </c>
      <c r="F93" s="91">
        <f t="shared" si="8"/>
        <v>500</v>
      </c>
    </row>
    <row r="94" spans="1:6" ht="33.75">
      <c r="A94" s="98" t="s">
        <v>150</v>
      </c>
      <c r="B94" s="99" t="s">
        <v>105</v>
      </c>
      <c r="C94" s="100" t="s">
        <v>210</v>
      </c>
      <c r="D94" s="101">
        <f t="shared" si="9"/>
        <v>500</v>
      </c>
      <c r="E94" s="101">
        <f t="shared" si="9"/>
        <v>0</v>
      </c>
      <c r="F94" s="102">
        <f t="shared" si="8"/>
        <v>500</v>
      </c>
    </row>
    <row r="95" spans="1:6" ht="12.75">
      <c r="A95" s="98" t="s">
        <v>131</v>
      </c>
      <c r="B95" s="99" t="s">
        <v>105</v>
      </c>
      <c r="C95" s="100" t="s">
        <v>211</v>
      </c>
      <c r="D95" s="101">
        <f t="shared" si="9"/>
        <v>500</v>
      </c>
      <c r="E95" s="101">
        <f t="shared" si="9"/>
        <v>0</v>
      </c>
      <c r="F95" s="102">
        <f t="shared" si="8"/>
        <v>500</v>
      </c>
    </row>
    <row r="96" spans="1:6" ht="22.5">
      <c r="A96" s="98" t="s">
        <v>212</v>
      </c>
      <c r="B96" s="99" t="s">
        <v>105</v>
      </c>
      <c r="C96" s="100" t="s">
        <v>213</v>
      </c>
      <c r="D96" s="101">
        <f t="shared" si="9"/>
        <v>500</v>
      </c>
      <c r="E96" s="101">
        <f t="shared" si="9"/>
        <v>0</v>
      </c>
      <c r="F96" s="102">
        <f t="shared" si="8"/>
        <v>500</v>
      </c>
    </row>
    <row r="97" spans="1:6" ht="12.75">
      <c r="A97" s="98" t="s">
        <v>214</v>
      </c>
      <c r="B97" s="99" t="s">
        <v>105</v>
      </c>
      <c r="C97" s="100" t="s">
        <v>215</v>
      </c>
      <c r="D97" s="101">
        <v>500</v>
      </c>
      <c r="E97" s="103">
        <v>0</v>
      </c>
      <c r="F97" s="102">
        <f t="shared" si="8"/>
        <v>500</v>
      </c>
    </row>
    <row r="98" spans="1:6" ht="9" customHeight="1">
      <c r="A98" s="105"/>
      <c r="B98" s="106"/>
      <c r="C98" s="107"/>
      <c r="D98" s="108"/>
      <c r="E98" s="106"/>
      <c r="F98" s="106"/>
    </row>
    <row r="99" spans="1:6" ht="26.25" customHeight="1">
      <c r="A99" s="109" t="s">
        <v>216</v>
      </c>
      <c r="B99" s="110" t="s">
        <v>217</v>
      </c>
      <c r="C99" s="111" t="s">
        <v>106</v>
      </c>
      <c r="D99" s="112">
        <f>Доходы!D21-Расходы!D13</f>
        <v>0</v>
      </c>
      <c r="E99" s="112">
        <f>Доходы!E21-Расходы!E13</f>
        <v>234868.87</v>
      </c>
      <c r="F99" s="113" t="s">
        <v>218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 F28:F29 F31">
    <cfRule type="cellIs" priority="1" dxfId="0" operator="equal" stopIfTrue="1">
      <formula>0</formula>
    </cfRule>
  </conditionalFormatting>
  <printOptions/>
  <pageMargins left="0.36" right="0.16" top="0.32" bottom="0.19" header="0.24" footer="0.17"/>
  <pageSetup fitToHeight="0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33.57421875" style="0" customWidth="1"/>
    <col min="2" max="2" width="5.57421875" style="0" customWidth="1"/>
    <col min="3" max="3" width="22.8515625" style="0" customWidth="1"/>
    <col min="4" max="4" width="16.421875" style="0" customWidth="1"/>
    <col min="5" max="5" width="15.140625" style="0" customWidth="1"/>
    <col min="6" max="6" width="14.28125" style="0" customWidth="1"/>
  </cols>
  <sheetData>
    <row r="1" spans="1:6" ht="10.5" customHeight="1">
      <c r="A1" s="168" t="s">
        <v>219</v>
      </c>
      <c r="B1" s="168"/>
      <c r="C1" s="168"/>
      <c r="D1" s="168"/>
      <c r="E1" s="168"/>
      <c r="F1" s="168"/>
    </row>
    <row r="2" spans="1:6" ht="12.75" customHeight="1">
      <c r="A2" s="132" t="s">
        <v>220</v>
      </c>
      <c r="B2" s="132"/>
      <c r="C2" s="132"/>
      <c r="D2" s="132"/>
      <c r="E2" s="132"/>
      <c r="F2" s="132"/>
    </row>
    <row r="3" spans="1:6" ht="9" customHeight="1">
      <c r="A3" s="5"/>
      <c r="B3" s="40"/>
      <c r="C3" s="17"/>
      <c r="D3" s="9"/>
      <c r="E3" s="9"/>
      <c r="F3" s="17"/>
    </row>
    <row r="4" spans="1:6" ht="13.5" customHeight="1">
      <c r="A4" s="136" t="s">
        <v>20</v>
      </c>
      <c r="B4" s="147" t="s">
        <v>21</v>
      </c>
      <c r="C4" s="169" t="s">
        <v>221</v>
      </c>
      <c r="D4" s="144" t="s">
        <v>23</v>
      </c>
      <c r="E4" s="144" t="s">
        <v>24</v>
      </c>
      <c r="F4" s="141" t="s">
        <v>25</v>
      </c>
    </row>
    <row r="5" spans="1:6" ht="4.5" customHeight="1">
      <c r="A5" s="137"/>
      <c r="B5" s="148"/>
      <c r="C5" s="170"/>
      <c r="D5" s="145"/>
      <c r="E5" s="145"/>
      <c r="F5" s="142"/>
    </row>
    <row r="6" spans="1:6" ht="6" customHeight="1">
      <c r="A6" s="137"/>
      <c r="B6" s="148"/>
      <c r="C6" s="170"/>
      <c r="D6" s="145"/>
      <c r="E6" s="145"/>
      <c r="F6" s="142"/>
    </row>
    <row r="7" spans="1:6" ht="4.5" customHeight="1">
      <c r="A7" s="137"/>
      <c r="B7" s="148"/>
      <c r="C7" s="170"/>
      <c r="D7" s="145"/>
      <c r="E7" s="145"/>
      <c r="F7" s="142"/>
    </row>
    <row r="8" spans="1:6" ht="6" customHeight="1">
      <c r="A8" s="137"/>
      <c r="B8" s="148"/>
      <c r="C8" s="170"/>
      <c r="D8" s="145"/>
      <c r="E8" s="145"/>
      <c r="F8" s="142"/>
    </row>
    <row r="9" spans="1:6" ht="6" customHeight="1">
      <c r="A9" s="137"/>
      <c r="B9" s="148"/>
      <c r="C9" s="170"/>
      <c r="D9" s="145"/>
      <c r="E9" s="145"/>
      <c r="F9" s="142"/>
    </row>
    <row r="10" spans="1:6" ht="18" customHeight="1">
      <c r="A10" s="138"/>
      <c r="B10" s="149"/>
      <c r="C10" s="171"/>
      <c r="D10" s="146"/>
      <c r="E10" s="146"/>
      <c r="F10" s="143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35" t="s">
        <v>27</v>
      </c>
      <c r="F11" s="24" t="s">
        <v>28</v>
      </c>
    </row>
    <row r="12" spans="1:6" ht="22.5">
      <c r="A12" s="41" t="s">
        <v>222</v>
      </c>
      <c r="B12" s="42" t="s">
        <v>223</v>
      </c>
      <c r="C12" s="43" t="s">
        <v>106</v>
      </c>
      <c r="D12" s="44">
        <f>D18</f>
        <v>0</v>
      </c>
      <c r="E12" s="44">
        <f>E18</f>
        <v>-234868.87</v>
      </c>
      <c r="F12" s="45" t="s">
        <v>106</v>
      </c>
    </row>
    <row r="13" spans="1:6" ht="12.75">
      <c r="A13" s="46" t="s">
        <v>32</v>
      </c>
      <c r="B13" s="47"/>
      <c r="C13" s="48"/>
      <c r="D13" s="49"/>
      <c r="E13" s="49"/>
      <c r="F13" s="50"/>
    </row>
    <row r="14" spans="1:6" ht="22.5">
      <c r="A14" s="36" t="s">
        <v>224</v>
      </c>
      <c r="B14" s="51" t="s">
        <v>225</v>
      </c>
      <c r="C14" s="52" t="s">
        <v>106</v>
      </c>
      <c r="D14" s="37" t="s">
        <v>41</v>
      </c>
      <c r="E14" s="37" t="s">
        <v>41</v>
      </c>
      <c r="F14" s="38" t="s">
        <v>41</v>
      </c>
    </row>
    <row r="15" spans="1:6" ht="12.75">
      <c r="A15" s="46" t="s">
        <v>226</v>
      </c>
      <c r="B15" s="47"/>
      <c r="C15" s="48"/>
      <c r="D15" s="49"/>
      <c r="E15" s="49"/>
      <c r="F15" s="50"/>
    </row>
    <row r="16" spans="1:6" ht="22.5">
      <c r="A16" s="36" t="s">
        <v>227</v>
      </c>
      <c r="B16" s="51" t="s">
        <v>228</v>
      </c>
      <c r="C16" s="52" t="s">
        <v>106</v>
      </c>
      <c r="D16" s="37" t="s">
        <v>41</v>
      </c>
      <c r="E16" s="37" t="s">
        <v>41</v>
      </c>
      <c r="F16" s="38" t="s">
        <v>41</v>
      </c>
    </row>
    <row r="17" spans="1:6" ht="12.75">
      <c r="A17" s="46" t="s">
        <v>226</v>
      </c>
      <c r="B17" s="47"/>
      <c r="C17" s="48"/>
      <c r="D17" s="49"/>
      <c r="E17" s="49"/>
      <c r="F17" s="50"/>
    </row>
    <row r="18" spans="1:6" ht="12.75">
      <c r="A18" s="41" t="s">
        <v>229</v>
      </c>
      <c r="B18" s="42" t="s">
        <v>230</v>
      </c>
      <c r="C18" s="43" t="s">
        <v>231</v>
      </c>
      <c r="D18" s="44">
        <f>D19</f>
        <v>0</v>
      </c>
      <c r="E18" s="44">
        <f>E19</f>
        <v>-234868.87</v>
      </c>
      <c r="F18" s="45" t="s">
        <v>41</v>
      </c>
    </row>
    <row r="19" spans="1:6" ht="22.5">
      <c r="A19" s="41" t="s">
        <v>232</v>
      </c>
      <c r="B19" s="42" t="s">
        <v>230</v>
      </c>
      <c r="C19" s="43" t="s">
        <v>233</v>
      </c>
      <c r="D19" s="44">
        <f>D20+D23</f>
        <v>0</v>
      </c>
      <c r="E19" s="44">
        <f>E20+E23</f>
        <v>-234868.87</v>
      </c>
      <c r="F19" s="45" t="s">
        <v>41</v>
      </c>
    </row>
    <row r="20" spans="1:6" ht="12.75">
      <c r="A20" s="41" t="s">
        <v>234</v>
      </c>
      <c r="B20" s="42" t="s">
        <v>235</v>
      </c>
      <c r="C20" s="43" t="s">
        <v>236</v>
      </c>
      <c r="D20" s="44">
        <f>D21</f>
        <v>-6170900.05</v>
      </c>
      <c r="E20" s="44">
        <f>E21</f>
        <v>-325156.6</v>
      </c>
      <c r="F20" s="45" t="s">
        <v>218</v>
      </c>
    </row>
    <row r="21" spans="1:6" ht="22.5">
      <c r="A21" s="25" t="s">
        <v>237</v>
      </c>
      <c r="B21" s="26" t="s">
        <v>235</v>
      </c>
      <c r="C21" s="53" t="s">
        <v>238</v>
      </c>
      <c r="D21" s="27">
        <v>-6170900.05</v>
      </c>
      <c r="E21" s="27">
        <v>-325156.6</v>
      </c>
      <c r="F21" s="39" t="s">
        <v>218</v>
      </c>
    </row>
    <row r="22" spans="1:6" ht="12.75">
      <c r="A22" s="41" t="s">
        <v>234</v>
      </c>
      <c r="B22" s="42" t="s">
        <v>235</v>
      </c>
      <c r="C22" s="43" t="s">
        <v>239</v>
      </c>
      <c r="D22" s="44" t="s">
        <v>41</v>
      </c>
      <c r="E22" s="44" t="s">
        <v>41</v>
      </c>
      <c r="F22" s="45" t="s">
        <v>41</v>
      </c>
    </row>
    <row r="23" spans="1:6" ht="12.75">
      <c r="A23" s="41" t="s">
        <v>240</v>
      </c>
      <c r="B23" s="42" t="s">
        <v>241</v>
      </c>
      <c r="C23" s="43" t="s">
        <v>242</v>
      </c>
      <c r="D23" s="44">
        <f>D24</f>
        <v>6170900.05</v>
      </c>
      <c r="E23" s="44">
        <f>E24</f>
        <v>90287.73</v>
      </c>
      <c r="F23" s="45" t="s">
        <v>218</v>
      </c>
    </row>
    <row r="24" spans="1:6" ht="22.5">
      <c r="A24" s="25" t="s">
        <v>243</v>
      </c>
      <c r="B24" s="26" t="s">
        <v>241</v>
      </c>
      <c r="C24" s="53" t="s">
        <v>244</v>
      </c>
      <c r="D24" s="27">
        <v>6170900.05</v>
      </c>
      <c r="E24" s="27">
        <v>90287.73</v>
      </c>
      <c r="F24" s="39" t="s">
        <v>218</v>
      </c>
    </row>
    <row r="25" spans="1:6" ht="12.75">
      <c r="A25" s="41" t="s">
        <v>240</v>
      </c>
      <c r="B25" s="42" t="s">
        <v>241</v>
      </c>
      <c r="C25" s="43" t="s">
        <v>245</v>
      </c>
      <c r="D25" s="44" t="s">
        <v>41</v>
      </c>
      <c r="E25" s="44" t="s">
        <v>41</v>
      </c>
      <c r="F25" s="45" t="s">
        <v>41</v>
      </c>
    </row>
    <row r="26" spans="1:6" ht="12.75" customHeight="1">
      <c r="A26" s="54"/>
      <c r="B26" s="55"/>
      <c r="C26" s="56"/>
      <c r="D26" s="57"/>
      <c r="E26" s="57"/>
      <c r="F26" s="58"/>
    </row>
    <row r="28" spans="1:6" ht="12.75" customHeight="1">
      <c r="A28" s="123" t="s">
        <v>303</v>
      </c>
      <c r="B28" s="120"/>
      <c r="C28" s="120"/>
      <c r="E28" s="167" t="s">
        <v>309</v>
      </c>
      <c r="F28" s="167"/>
    </row>
    <row r="29" spans="1:6" ht="12.75" customHeight="1">
      <c r="A29" s="123"/>
      <c r="B29" s="166" t="s">
        <v>307</v>
      </c>
      <c r="C29" s="166"/>
      <c r="E29" s="166" t="s">
        <v>308</v>
      </c>
      <c r="F29" s="166"/>
    </row>
    <row r="30" spans="1:3" ht="12.75" customHeight="1">
      <c r="A30" s="123"/>
      <c r="B30" s="121"/>
      <c r="C30" s="121"/>
    </row>
    <row r="31" spans="1:3" ht="12.75" customHeight="1">
      <c r="A31" s="123" t="s">
        <v>304</v>
      </c>
      <c r="B31" s="121"/>
      <c r="C31" s="121"/>
    </row>
    <row r="32" spans="1:6" ht="12.75" customHeight="1">
      <c r="A32" s="123" t="s">
        <v>305</v>
      </c>
      <c r="B32" s="122"/>
      <c r="C32" s="122"/>
      <c r="E32" s="167" t="s">
        <v>310</v>
      </c>
      <c r="F32" s="167"/>
    </row>
    <row r="33" spans="1:6" ht="12.75" customHeight="1">
      <c r="A33" s="123"/>
      <c r="B33" s="166" t="s">
        <v>307</v>
      </c>
      <c r="C33" s="166"/>
      <c r="E33" s="166" t="s">
        <v>308</v>
      </c>
      <c r="F33" s="166"/>
    </row>
    <row r="34" spans="1:3" ht="12.75" customHeight="1">
      <c r="A34" s="123"/>
      <c r="B34" s="121"/>
      <c r="C34" s="121"/>
    </row>
    <row r="35" spans="1:6" ht="12.75" customHeight="1">
      <c r="A35" s="123" t="s">
        <v>306</v>
      </c>
      <c r="B35" s="122"/>
      <c r="C35" s="122"/>
      <c r="E35" s="167" t="s">
        <v>311</v>
      </c>
      <c r="F35" s="167"/>
    </row>
    <row r="36" spans="1:6" ht="12.75" customHeight="1">
      <c r="A36" s="119"/>
      <c r="B36" s="166" t="s">
        <v>307</v>
      </c>
      <c r="C36" s="166"/>
      <c r="E36" s="166" t="s">
        <v>308</v>
      </c>
      <c r="F36" s="166"/>
    </row>
    <row r="38" ht="12.75" customHeight="1">
      <c r="A38" s="124" t="s">
        <v>320</v>
      </c>
    </row>
  </sheetData>
  <mergeCells count="17">
    <mergeCell ref="A2:F2"/>
    <mergeCell ref="A1:F1"/>
    <mergeCell ref="A4:A10"/>
    <mergeCell ref="B4:B10"/>
    <mergeCell ref="D4:D10"/>
    <mergeCell ref="C4:C10"/>
    <mergeCell ref="E4:E10"/>
    <mergeCell ref="F4:F10"/>
    <mergeCell ref="B29:C29"/>
    <mergeCell ref="B33:C33"/>
    <mergeCell ref="B36:C36"/>
    <mergeCell ref="E28:F28"/>
    <mergeCell ref="E32:F32"/>
    <mergeCell ref="E35:F35"/>
    <mergeCell ref="E29:F29"/>
    <mergeCell ref="E33:F33"/>
    <mergeCell ref="E36:F36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246</v>
      </c>
      <c r="B1" t="s">
        <v>27</v>
      </c>
    </row>
    <row r="2" spans="1:2" ht="12.75">
      <c r="A2" t="s">
        <v>247</v>
      </c>
      <c r="B2" t="s">
        <v>248</v>
      </c>
    </row>
    <row r="3" spans="1:2" ht="12.75">
      <c r="A3" t="s">
        <v>249</v>
      </c>
      <c r="B3" t="s">
        <v>12</v>
      </c>
    </row>
    <row r="4" spans="1:2" ht="12.75">
      <c r="A4" t="s">
        <v>250</v>
      </c>
      <c r="B4" t="s">
        <v>251</v>
      </c>
    </row>
    <row r="5" spans="1:2" ht="12.75">
      <c r="A5" t="s">
        <v>252</v>
      </c>
      <c r="B5" t="s">
        <v>253</v>
      </c>
    </row>
    <row r="6" spans="1:2" ht="12.75">
      <c r="A6" t="s">
        <v>254</v>
      </c>
    </row>
    <row r="7" spans="1:2" ht="12.75">
      <c r="A7" t="s">
        <v>256</v>
      </c>
    </row>
    <row r="8" spans="1:2" ht="12.75">
      <c r="A8" t="s">
        <v>257</v>
      </c>
      <c r="B8" t="s">
        <v>258</v>
      </c>
    </row>
    <row r="9" spans="1:2" ht="12.75">
      <c r="A9" t="s">
        <v>259</v>
      </c>
      <c r="B9" t="s">
        <v>260</v>
      </c>
    </row>
    <row r="10" spans="1:2" ht="12.75">
      <c r="A10" t="s">
        <v>261</v>
      </c>
      <c r="B10" t="s">
        <v>253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Катя</cp:lastModifiedBy>
  <cp:lastPrinted>2018-04-02T05:47:55Z</cp:lastPrinted>
  <dcterms:created xsi:type="dcterms:W3CDTF">2018-02-12T12:29:59Z</dcterms:created>
  <dcterms:modified xsi:type="dcterms:W3CDTF">2018-08-06T12:45:25Z</dcterms:modified>
  <cp:category/>
  <cp:version/>
  <cp:contentType/>
  <cp:contentStatus/>
</cp:coreProperties>
</file>